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2"/>
  </bookViews>
  <sheets>
    <sheet name="janeiro" sheetId="1" state="visible" r:id="rId2"/>
    <sheet name="fevereiro" sheetId="2" state="visible" r:id="rId3"/>
    <sheet name="março" sheetId="3" state="visible" r:id="rId4"/>
    <sheet name="abril" sheetId="4" state="visible" r:id="rId5"/>
    <sheet name="maio" sheetId="5" state="visible" r:id="rId6"/>
    <sheet name="junho" sheetId="6" state="visible" r:id="rId7"/>
    <sheet name="julho" sheetId="7" state="visible" r:id="rId8"/>
    <sheet name="agosto" sheetId="8" state="visible" r:id="rId9"/>
    <sheet name="setembro" sheetId="9" state="visible" r:id="rId10"/>
    <sheet name="outubro" sheetId="10" state="visible" r:id="rId11"/>
    <sheet name="novembro" sheetId="11" state="visible" r:id="rId12"/>
    <sheet name="dezembro" sheetId="12" state="visible" r:id="rId13"/>
    <sheet name="Plan3" sheetId="13" state="visible" r:id="rId1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<sst xmlns="http://schemas.openxmlformats.org/spreadsheetml/2006/main" count="390" uniqueCount="44">
  <si>
    <t xml:space="preserve">JANEIRO / 2023</t>
  </si>
  <si>
    <t xml:space="preserve">CNPJ 
TERCEIRIZADO</t>
  </si>
  <si>
    <t xml:space="preserve">VALOR PAGO</t>
  </si>
  <si>
    <t xml:space="preserve">AÇÃO DE REGRESSO</t>
  </si>
  <si>
    <t xml:space="preserve">VALOR DA RETENÇÃO CONTRATUAL, SE HOUVER</t>
  </si>
  <si>
    <t xml:space="preserve">RPV</t>
  </si>
  <si>
    <t xml:space="preserve">06.120.099/0001-41</t>
  </si>
  <si>
    <t xml:space="preserve">AÇÃO EM ANDAMENTO</t>
  </si>
  <si>
    <t xml:space="preserve">NÃO HOUVE</t>
  </si>
  <si>
    <t xml:space="preserve">09.403.899/0001-68</t>
  </si>
  <si>
    <t xml:space="preserve">15.186.573/0001-29</t>
  </si>
  <si>
    <t xml:space="preserve">09.627.870/0001-60</t>
  </si>
  <si>
    <t xml:space="preserve">64.852.114/0001-42</t>
  </si>
  <si>
    <t xml:space="preserve">44.164.606/0001-38</t>
  </si>
  <si>
    <t xml:space="preserve">PRECATÓRIO</t>
  </si>
  <si>
    <t xml:space="preserve">FEVEREIRO / 2023</t>
  </si>
  <si>
    <t xml:space="preserve">00.623.242/0001-31</t>
  </si>
  <si>
    <t xml:space="preserve">06.969.781/0001-03</t>
  </si>
  <si>
    <t xml:space="preserve">MARÇO / 2023</t>
  </si>
  <si>
    <t xml:space="preserve">08.469.627/0001-06</t>
  </si>
  <si>
    <t xml:space="preserve">46.729.257/0001-80</t>
  </si>
  <si>
    <t xml:space="preserve">14.999.138/0001-50</t>
  </si>
  <si>
    <t xml:space="preserve">09.364.927/0001-85</t>
  </si>
  <si>
    <t xml:space="preserve">10.813.027/0001-57</t>
  </si>
  <si>
    <t xml:space="preserve">71.485.056/0001-21</t>
  </si>
  <si>
    <t xml:space="preserve">61.069.050/0001-10</t>
  </si>
  <si>
    <t xml:space="preserve">07.460.916/0001-73</t>
  </si>
  <si>
    <t xml:space="preserve">00.594.128/0001-20</t>
  </si>
  <si>
    <t xml:space="preserve">ABRIL / 2023</t>
  </si>
  <si>
    <t xml:space="preserve">18.837.037/0001-34</t>
  </si>
  <si>
    <t xml:space="preserve">MAIO / 2023</t>
  </si>
  <si>
    <t xml:space="preserve">08.015.235/0001-69</t>
  </si>
  <si>
    <t xml:space="preserve">JUNHO / 2023</t>
  </si>
  <si>
    <t xml:space="preserve">JULHO / 2023</t>
  </si>
  <si>
    <t xml:space="preserve">AGOSTO / 2023</t>
  </si>
  <si>
    <t xml:space="preserve">03.887.856/0002-08</t>
  </si>
  <si>
    <t xml:space="preserve">SETEMBRO / 2023</t>
  </si>
  <si>
    <t xml:space="preserve">62.436.282/0001-21</t>
  </si>
  <si>
    <t xml:space="preserve">OUTUBRO / 2023</t>
  </si>
  <si>
    <t xml:space="preserve">46.634.044/0001-74</t>
  </si>
  <si>
    <t xml:space="preserve">07.179.827/0001-53</t>
  </si>
  <si>
    <t xml:space="preserve">NOVEMBRO / 2023</t>
  </si>
  <si>
    <t xml:space="preserve">01.820.688/0001-19</t>
  </si>
  <si>
    <t xml:space="preserve">DEZEMBRO / 2023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</si>
</sst>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/m/yyyy"/>
    <numFmt numFmtId="167" formatCode="_-&quot;R$ &quot;* #,##0.00_-;&quot;-R$ &quot;* #,##0.00_-;_-&quot;R$ &quot;* \-??_-;_-@_-"/>
    <numFmt numFmtId="168" formatCode="_-* #,##0.00_-;\-* #,##0.00_-;_-* \-??_-;_-@_-"/>
    <numFmt numFmtId="169" formatCode="#,##0.00;[RED]#,##0.00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2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9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8" activeCellId="0" sqref="D18"/>
    </sheetView>
  </sheetViews>
  <sheetFormatPr defaultColWidth="8.71484375" defaultRowHeight="15" zeroHeight="false" outlineLevelRow="0" outlineLevelCol="0"/>
  <cols>
    <col collapsed="false" customWidth="true" hidden="false" outlineLevel="0" max="2" min="2" style="0" width="18"/>
    <col collapsed="false" customWidth="true" hidden="false" outlineLevel="0" max="3" min="3" style="0" width="12.71"/>
    <col collapsed="false" customWidth="true" hidden="false" outlineLevel="0" max="4" min="4" style="0" width="22"/>
    <col collapsed="false" customWidth="true" hidden="false" outlineLevel="0" max="5" min="5" style="0" width="14"/>
  </cols>
  <sheetData>
    <row r="2" customFormat="false" ht="19.5" hidden="false" customHeight="false" outlineLevel="0" collapsed="false">
      <c r="B2" s="1" t="s">
        <v>0</v>
      </c>
      <c r="C2" s="1"/>
      <c r="D2" s="1"/>
      <c r="E2" s="1"/>
    </row>
    <row r="3" customFormat="false" ht="60" hidden="false" customHeight="false" outlineLevel="0" collapsed="false">
      <c r="B3" s="2" t="s">
        <v>1</v>
      </c>
      <c r="C3" s="3" t="s">
        <v>2</v>
      </c>
      <c r="D3" s="2" t="s">
        <v>3</v>
      </c>
      <c r="E3" s="2" t="s">
        <v>4</v>
      </c>
    </row>
    <row r="4" customFormat="false" ht="19.5" hidden="false" customHeight="false" outlineLevel="0" collapsed="false">
      <c r="B4" s="4" t="s">
        <v>5</v>
      </c>
      <c r="C4" s="4"/>
      <c r="D4" s="4"/>
      <c r="E4" s="4"/>
    </row>
    <row r="5" customFormat="false" ht="15" hidden="false" customHeight="false" outlineLevel="0" collapsed="false">
      <c r="B5" s="5" t="s">
        <v>6</v>
      </c>
      <c r="C5" s="6" t="n">
        <f aca="false">36904.42+876.71</f>
        <v>37781.13</v>
      </c>
      <c r="D5" s="7" t="s">
        <v>7</v>
      </c>
      <c r="E5" s="7" t="s">
        <v>8</v>
      </c>
    </row>
    <row r="6" customFormat="false" ht="15" hidden="false" customHeight="false" outlineLevel="0" collapsed="false">
      <c r="B6" s="5" t="s">
        <v>9</v>
      </c>
      <c r="C6" s="6" t="n">
        <v>16124.32</v>
      </c>
      <c r="D6" s="7" t="s">
        <v>7</v>
      </c>
      <c r="E6" s="7" t="s">
        <v>8</v>
      </c>
    </row>
    <row r="7" customFormat="false" ht="15" hidden="false" customHeight="false" outlineLevel="0" collapsed="false">
      <c r="B7" s="5" t="s">
        <v>10</v>
      </c>
      <c r="C7" s="6" t="n">
        <v>22116.88</v>
      </c>
      <c r="D7" s="7" t="s">
        <v>7</v>
      </c>
      <c r="E7" s="7" t="s">
        <v>8</v>
      </c>
    </row>
    <row r="8" customFormat="false" ht="15" hidden="false" customHeight="false" outlineLevel="0" collapsed="false">
      <c r="B8" s="5" t="s">
        <v>11</v>
      </c>
      <c r="C8" s="6" t="n">
        <v>38955.51</v>
      </c>
      <c r="D8" s="7" t="s">
        <v>7</v>
      </c>
      <c r="E8" s="7" t="s">
        <v>8</v>
      </c>
    </row>
    <row r="9" customFormat="false" ht="15" hidden="false" customHeight="false" outlineLevel="0" collapsed="false">
      <c r="B9" s="5" t="s">
        <v>12</v>
      </c>
      <c r="C9" s="6" t="n">
        <v>8026.82</v>
      </c>
      <c r="D9" s="7" t="s">
        <v>7</v>
      </c>
      <c r="E9" s="7" t="s">
        <v>8</v>
      </c>
    </row>
    <row r="10" customFormat="false" ht="15" hidden="false" customHeight="false" outlineLevel="0" collapsed="false">
      <c r="B10" s="5" t="s">
        <v>13</v>
      </c>
      <c r="C10" s="6" t="n">
        <v>4041.2</v>
      </c>
      <c r="D10" s="7" t="s">
        <v>7</v>
      </c>
      <c r="E10" s="7" t="s">
        <v>8</v>
      </c>
    </row>
    <row r="11" customFormat="false" ht="15" hidden="false" customHeight="false" outlineLevel="0" collapsed="false">
      <c r="B11" s="5" t="s">
        <v>9</v>
      </c>
      <c r="C11" s="6" t="n">
        <v>22197.61</v>
      </c>
      <c r="D11" s="7" t="s">
        <v>7</v>
      </c>
      <c r="E11" s="7" t="s">
        <v>8</v>
      </c>
    </row>
    <row r="12" customFormat="false" ht="15" hidden="false" customHeight="false" outlineLevel="0" collapsed="false">
      <c r="B12" s="5"/>
      <c r="C12" s="8"/>
      <c r="D12" s="7"/>
    </row>
    <row r="13" customFormat="false" ht="19.5" hidden="false" customHeight="false" outlineLevel="0" collapsed="false">
      <c r="B13" s="4" t="s">
        <v>14</v>
      </c>
      <c r="C13" s="4"/>
      <c r="D13" s="4"/>
      <c r="E13" s="4"/>
    </row>
    <row r="14" customFormat="false" ht="15.75" hidden="false" customHeight="false" outlineLevel="0" collapsed="false">
      <c r="B14" s="5"/>
      <c r="C14" s="9"/>
      <c r="D14" s="10"/>
    </row>
  </sheetData>
  <mergeCells count="3">
    <mergeCell ref="B2:E2"/>
    <mergeCell ref="B4:E4"/>
    <mergeCell ref="B13:E13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8.71484375" defaultRowHeight="15" zeroHeight="false" outlineLevelRow="0" outlineLevelCol="0"/>
  <cols>
    <col collapsed="false" customWidth="true" hidden="false" outlineLevel="0" max="2" min="2" style="0" width="18"/>
    <col collapsed="false" customWidth="true" hidden="false" outlineLevel="0" max="3" min="3" style="0" width="14.29"/>
    <col collapsed="false" customWidth="true" hidden="false" outlineLevel="0" max="4" min="4" style="0" width="22"/>
    <col collapsed="false" customWidth="true" hidden="false" outlineLevel="0" max="5" min="5" style="0" width="14"/>
  </cols>
  <sheetData>
    <row r="2" customFormat="false" ht="19.5" hidden="false" customHeight="false" outlineLevel="0" collapsed="false">
      <c r="B2" s="1" t="s">
        <v>38</v>
      </c>
      <c r="C2" s="1"/>
      <c r="D2" s="1"/>
      <c r="E2" s="1"/>
    </row>
    <row r="3" customFormat="false" ht="60" hidden="false" customHeight="false" outlineLevel="0" collapsed="false">
      <c r="B3" s="2" t="s">
        <v>1</v>
      </c>
      <c r="C3" s="3" t="s">
        <v>2</v>
      </c>
      <c r="D3" s="2" t="s">
        <v>3</v>
      </c>
      <c r="E3" s="2" t="s">
        <v>4</v>
      </c>
    </row>
    <row r="4" customFormat="false" ht="19.5" hidden="false" customHeight="false" outlineLevel="0" collapsed="false">
      <c r="B4" s="4" t="s">
        <v>5</v>
      </c>
      <c r="C4" s="4"/>
      <c r="D4" s="4"/>
      <c r="E4" s="4"/>
    </row>
    <row r="5" customFormat="false" ht="15" hidden="false" customHeight="true" outlineLevel="0" collapsed="false">
      <c r="B5" s="13" t="s">
        <v>13</v>
      </c>
      <c r="C5" s="6" t="n">
        <f aca="false">35013.66+5170.14</f>
        <v>40183.8</v>
      </c>
      <c r="D5" s="7" t="s">
        <v>7</v>
      </c>
      <c r="E5" s="7" t="s">
        <v>8</v>
      </c>
    </row>
    <row r="6" customFormat="false" ht="15" hidden="false" customHeight="true" outlineLevel="0" collapsed="false">
      <c r="B6" s="5" t="s">
        <v>10</v>
      </c>
      <c r="C6" s="6" t="n">
        <v>41286.83</v>
      </c>
      <c r="D6" s="7" t="s">
        <v>7</v>
      </c>
      <c r="E6" s="7" t="s">
        <v>8</v>
      </c>
    </row>
    <row r="7" customFormat="false" ht="15" hidden="false" customHeight="true" outlineLevel="0" collapsed="false">
      <c r="B7" s="5" t="s">
        <v>25</v>
      </c>
      <c r="C7" s="6" t="n">
        <f aca="false">14789.49+1368.26</f>
        <v>16157.75</v>
      </c>
      <c r="D7" s="7" t="s">
        <v>7</v>
      </c>
      <c r="E7" s="7" t="s">
        <v>8</v>
      </c>
    </row>
    <row r="8" customFormat="false" ht="15" hidden="false" customHeight="true" outlineLevel="0" collapsed="false">
      <c r="B8" s="13" t="s">
        <v>13</v>
      </c>
      <c r="C8" s="6" t="n">
        <v>27863.3</v>
      </c>
      <c r="D8" s="7" t="s">
        <v>7</v>
      </c>
      <c r="E8" s="7" t="s">
        <v>8</v>
      </c>
    </row>
    <row r="9" customFormat="false" ht="15" hidden="false" customHeight="true" outlineLevel="0" collapsed="false">
      <c r="B9" s="5" t="s">
        <v>12</v>
      </c>
      <c r="C9" s="6" t="n">
        <v>36288.53</v>
      </c>
      <c r="D9" s="7" t="s">
        <v>7</v>
      </c>
      <c r="E9" s="7" t="s">
        <v>8</v>
      </c>
    </row>
    <row r="10" customFormat="false" ht="15" hidden="false" customHeight="true" outlineLevel="0" collapsed="false">
      <c r="B10" s="5" t="s">
        <v>39</v>
      </c>
      <c r="C10" s="6" t="n">
        <f aca="false">477.2+2893.13+10315.43</f>
        <v>13685.76</v>
      </c>
      <c r="D10" s="7" t="s">
        <v>7</v>
      </c>
      <c r="E10" s="7" t="s">
        <v>8</v>
      </c>
    </row>
    <row r="11" customFormat="false" ht="15" hidden="false" customHeight="true" outlineLevel="0" collapsed="false">
      <c r="B11" s="5" t="s">
        <v>40</v>
      </c>
      <c r="C11" s="6" t="n">
        <v>43771.23</v>
      </c>
      <c r="D11" s="7" t="s">
        <v>7</v>
      </c>
      <c r="E11" s="7" t="s">
        <v>8</v>
      </c>
    </row>
    <row r="12" customFormat="false" ht="15" hidden="false" customHeight="true" outlineLevel="0" collapsed="false">
      <c r="B12" s="5"/>
      <c r="C12" s="6"/>
      <c r="D12" s="7"/>
    </row>
    <row r="13" customFormat="false" ht="15" hidden="false" customHeight="false" outlineLevel="0" collapsed="false">
      <c r="B13" s="5"/>
      <c r="C13" s="6"/>
      <c r="D13" s="7"/>
    </row>
    <row r="14" customFormat="false" ht="19.5" hidden="false" customHeight="false" outlineLevel="0" collapsed="false">
      <c r="B14" s="4" t="s">
        <v>14</v>
      </c>
      <c r="C14" s="4"/>
      <c r="D14" s="4"/>
      <c r="E14" s="4"/>
    </row>
    <row r="15" customFormat="false" ht="15" hidden="false" customHeight="false" outlineLevel="0" collapsed="false">
      <c r="B15" s="5"/>
      <c r="C15" s="6"/>
      <c r="D15" s="7"/>
    </row>
    <row r="16" customFormat="false" ht="15" hidden="false" customHeight="false" outlineLevel="0" collapsed="false">
      <c r="B16" s="5"/>
      <c r="C16" s="6"/>
      <c r="D16" s="7"/>
    </row>
  </sheetData>
  <mergeCells count="3">
    <mergeCell ref="B2:E2"/>
    <mergeCell ref="B4:E4"/>
    <mergeCell ref="B14:E1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4" activeCellId="0" sqref="C24"/>
    </sheetView>
  </sheetViews>
  <sheetFormatPr defaultColWidth="8.71484375" defaultRowHeight="15" zeroHeight="false" outlineLevelRow="0" outlineLevelCol="0"/>
  <cols>
    <col collapsed="false" customWidth="true" hidden="false" outlineLevel="0" max="2" min="2" style="0" width="18"/>
    <col collapsed="false" customWidth="true" hidden="false" outlineLevel="0" max="3" min="3" style="0" width="14.29"/>
    <col collapsed="false" customWidth="true" hidden="false" outlineLevel="0" max="4" min="4" style="0" width="22"/>
    <col collapsed="false" customWidth="true" hidden="false" outlineLevel="0" max="5" min="5" style="0" width="14"/>
  </cols>
  <sheetData>
    <row r="2" customFormat="false" ht="19.5" hidden="false" customHeight="false" outlineLevel="0" collapsed="false">
      <c r="B2" s="1" t="s">
        <v>41</v>
      </c>
      <c r="C2" s="1"/>
      <c r="D2" s="1"/>
      <c r="E2" s="1"/>
    </row>
    <row r="3" customFormat="false" ht="60" hidden="false" customHeight="false" outlineLevel="0" collapsed="false">
      <c r="B3" s="2" t="s">
        <v>1</v>
      </c>
      <c r="C3" s="3" t="s">
        <v>2</v>
      </c>
      <c r="D3" s="2" t="s">
        <v>3</v>
      </c>
      <c r="E3" s="2" t="s">
        <v>4</v>
      </c>
    </row>
    <row r="4" customFormat="false" ht="19.5" hidden="false" customHeight="false" outlineLevel="0" collapsed="false">
      <c r="B4" s="4" t="s">
        <v>5</v>
      </c>
      <c r="C4" s="4"/>
      <c r="D4" s="4"/>
      <c r="E4" s="4"/>
    </row>
    <row r="5" customFormat="false" ht="15" hidden="false" customHeight="true" outlineLevel="0" collapsed="false">
      <c r="B5" s="13" t="s">
        <v>13</v>
      </c>
      <c r="C5" s="6" t="n">
        <v>11993.41</v>
      </c>
      <c r="D5" s="7" t="s">
        <v>7</v>
      </c>
      <c r="E5" s="7" t="s">
        <v>8</v>
      </c>
    </row>
    <row r="6" customFormat="false" ht="15" hidden="false" customHeight="true" outlineLevel="0" collapsed="false">
      <c r="B6" s="13" t="s">
        <v>13</v>
      </c>
      <c r="C6" s="6" t="n">
        <f aca="false">32013.24+2889.97</f>
        <v>34903.21</v>
      </c>
      <c r="D6" s="7" t="s">
        <v>7</v>
      </c>
      <c r="E6" s="7" t="s">
        <v>8</v>
      </c>
    </row>
    <row r="7" customFormat="false" ht="15" hidden="false" customHeight="true" outlineLevel="0" collapsed="false">
      <c r="B7" s="13" t="s">
        <v>13</v>
      </c>
      <c r="C7" s="6" t="n">
        <v>1497.91</v>
      </c>
      <c r="D7" s="7" t="s">
        <v>7</v>
      </c>
      <c r="E7" s="7" t="s">
        <v>8</v>
      </c>
    </row>
    <row r="8" customFormat="false" ht="15" hidden="false" customHeight="true" outlineLevel="0" collapsed="false">
      <c r="B8" s="5" t="s">
        <v>42</v>
      </c>
      <c r="C8" s="6" t="n">
        <f aca="false">28538.79+4267.47</f>
        <v>32806.26</v>
      </c>
      <c r="D8" s="7" t="s">
        <v>7</v>
      </c>
      <c r="E8" s="7" t="s">
        <v>8</v>
      </c>
    </row>
    <row r="9" customFormat="false" ht="15" hidden="false" customHeight="true" outlineLevel="0" collapsed="false">
      <c r="B9" s="5" t="s">
        <v>12</v>
      </c>
      <c r="C9" s="6" t="n">
        <f aca="false">43795.43+2826.61+2401.21</f>
        <v>49023.25</v>
      </c>
      <c r="D9" s="7" t="s">
        <v>7</v>
      </c>
      <c r="E9" s="7" t="s">
        <v>8</v>
      </c>
    </row>
    <row r="10" customFormat="false" ht="15" hidden="false" customHeight="true" outlineLevel="0" collapsed="false">
      <c r="B10" s="5" t="s">
        <v>9</v>
      </c>
      <c r="C10" s="6" t="n">
        <v>1763.2</v>
      </c>
      <c r="D10" s="7" t="s">
        <v>7</v>
      </c>
      <c r="E10" s="7" t="s">
        <v>8</v>
      </c>
    </row>
    <row r="11" customFormat="false" ht="15" hidden="false" customHeight="true" outlineLevel="0" collapsed="false">
      <c r="B11" s="5" t="s">
        <v>12</v>
      </c>
      <c r="C11" s="6" t="n">
        <f aca="false">35524.75+5207.15</f>
        <v>40731.9</v>
      </c>
      <c r="D11" s="7" t="s">
        <v>7</v>
      </c>
      <c r="E11" s="7" t="s">
        <v>8</v>
      </c>
    </row>
    <row r="12" customFormat="false" ht="15" hidden="false" customHeight="true" outlineLevel="0" collapsed="false">
      <c r="B12" s="5" t="s">
        <v>21</v>
      </c>
      <c r="C12" s="6" t="n">
        <f aca="false">43839.26+4763.59</f>
        <v>48602.85</v>
      </c>
      <c r="D12" s="7" t="s">
        <v>7</v>
      </c>
      <c r="E12" s="7" t="s">
        <v>8</v>
      </c>
    </row>
    <row r="13" customFormat="false" ht="15" hidden="false" customHeight="true" outlineLevel="0" collapsed="false">
      <c r="B13" s="5" t="s">
        <v>21</v>
      </c>
      <c r="C13" s="6" t="n">
        <v>8529.7</v>
      </c>
      <c r="D13" s="7" t="s">
        <v>7</v>
      </c>
      <c r="E13" s="7" t="s">
        <v>8</v>
      </c>
    </row>
    <row r="14" customFormat="false" ht="15" hidden="false" customHeight="true" outlineLevel="0" collapsed="false">
      <c r="B14" s="5" t="s">
        <v>10</v>
      </c>
      <c r="C14" s="6" t="n">
        <v>40721.48</v>
      </c>
      <c r="D14" s="7" t="s">
        <v>7</v>
      </c>
      <c r="E14" s="7" t="s">
        <v>8</v>
      </c>
    </row>
    <row r="15" customFormat="false" ht="15" hidden="false" customHeight="true" outlineLevel="0" collapsed="false">
      <c r="B15" s="5"/>
      <c r="C15" s="6"/>
      <c r="D15" s="7"/>
    </row>
    <row r="16" customFormat="false" ht="15" hidden="false" customHeight="false" outlineLevel="0" collapsed="false">
      <c r="B16" s="5"/>
      <c r="C16" s="6"/>
      <c r="D16" s="7"/>
    </row>
    <row r="17" customFormat="false" ht="19.5" hidden="false" customHeight="false" outlineLevel="0" collapsed="false">
      <c r="B17" s="4" t="s">
        <v>14</v>
      </c>
      <c r="C17" s="4"/>
      <c r="D17" s="4"/>
      <c r="E17" s="4"/>
    </row>
    <row r="18" customFormat="false" ht="15" hidden="false" customHeight="false" outlineLevel="0" collapsed="false">
      <c r="B18" s="5"/>
      <c r="C18" s="6"/>
      <c r="D18" s="7"/>
    </row>
    <row r="19" customFormat="false" ht="15" hidden="false" customHeight="false" outlineLevel="0" collapsed="false">
      <c r="B19" s="5"/>
      <c r="C19" s="6"/>
      <c r="D19" s="7"/>
    </row>
  </sheetData>
  <mergeCells count="3">
    <mergeCell ref="B2:E2"/>
    <mergeCell ref="B4:E4"/>
    <mergeCell ref="B17:E17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2" activeCellId="0" sqref="D22"/>
    </sheetView>
  </sheetViews>
  <sheetFormatPr defaultColWidth="8.71484375" defaultRowHeight="15" zeroHeight="false" outlineLevelRow="0" outlineLevelCol="0"/>
  <cols>
    <col collapsed="false" customWidth="true" hidden="false" outlineLevel="0" max="2" min="2" style="0" width="18"/>
    <col collapsed="false" customWidth="true" hidden="false" outlineLevel="0" max="3" min="3" style="0" width="14.29"/>
    <col collapsed="false" customWidth="true" hidden="false" outlineLevel="0" max="4" min="4" style="0" width="22"/>
    <col collapsed="false" customWidth="true" hidden="false" outlineLevel="0" max="5" min="5" style="0" width="14"/>
  </cols>
  <sheetData>
    <row r="2" customFormat="false" ht="19.5" hidden="false" customHeight="false" outlineLevel="0" collapsed="false">
      <c r="B2" s="1" t="s">
        <v>43</v>
      </c>
      <c r="C2" s="1"/>
      <c r="D2" s="1"/>
      <c r="E2" s="1"/>
    </row>
    <row r="3" customFormat="false" ht="60" hidden="false" customHeight="false" outlineLevel="0" collapsed="false">
      <c r="B3" s="2" t="s">
        <v>1</v>
      </c>
      <c r="C3" s="3" t="s">
        <v>2</v>
      </c>
      <c r="D3" s="2" t="s">
        <v>3</v>
      </c>
      <c r="E3" s="2" t="s">
        <v>4</v>
      </c>
    </row>
    <row r="4" customFormat="false" ht="19.5" hidden="false" customHeight="false" outlineLevel="0" collapsed="false">
      <c r="B4" s="4" t="s">
        <v>5</v>
      </c>
      <c r="C4" s="4"/>
      <c r="D4" s="4"/>
      <c r="E4" s="4"/>
    </row>
    <row r="5" customFormat="false" ht="15" hidden="false" customHeight="true" outlineLevel="0" collapsed="false">
      <c r="B5" s="10" t="s">
        <v>39</v>
      </c>
      <c r="C5" s="6" t="n">
        <f aca="false">3343.54+1539.2</f>
        <v>4882.74</v>
      </c>
      <c r="D5" s="7" t="s">
        <v>7</v>
      </c>
      <c r="E5" s="7" t="s">
        <v>8</v>
      </c>
    </row>
    <row r="6" customFormat="false" ht="15" hidden="false" customHeight="true" outlineLevel="0" collapsed="false">
      <c r="B6" s="10" t="s">
        <v>12</v>
      </c>
      <c r="C6" s="6" t="n">
        <f aca="false">3870.51+1560.51</f>
        <v>5431.02</v>
      </c>
      <c r="D6" s="7" t="s">
        <v>7</v>
      </c>
      <c r="E6" s="7" t="s">
        <v>8</v>
      </c>
    </row>
    <row r="7" customFormat="false" ht="15" hidden="false" customHeight="true" outlineLevel="0" collapsed="false">
      <c r="B7" s="15" t="s">
        <v>13</v>
      </c>
      <c r="C7" s="6" t="n">
        <v>18089.06</v>
      </c>
      <c r="D7" s="7" t="s">
        <v>7</v>
      </c>
      <c r="E7" s="7" t="s">
        <v>8</v>
      </c>
    </row>
    <row r="8" customFormat="false" ht="15" hidden="false" customHeight="true" outlineLevel="0" collapsed="false">
      <c r="B8" s="10" t="s">
        <v>9</v>
      </c>
      <c r="C8" s="6" t="n">
        <f aca="false">2506.9+17238.06</f>
        <v>19744.96</v>
      </c>
      <c r="D8" s="7" t="s">
        <v>7</v>
      </c>
      <c r="E8" s="7" t="s">
        <v>8</v>
      </c>
    </row>
    <row r="9" customFormat="false" ht="15" hidden="false" customHeight="true" outlineLevel="0" collapsed="false">
      <c r="B9" s="10" t="s">
        <v>16</v>
      </c>
      <c r="C9" s="6" t="n">
        <v>22621.49</v>
      </c>
      <c r="D9" s="7" t="s">
        <v>7</v>
      </c>
      <c r="E9" s="7" t="s">
        <v>8</v>
      </c>
    </row>
    <row r="10" customFormat="false" ht="15" hidden="false" customHeight="true" outlineLevel="0" collapsed="false">
      <c r="B10" s="15" t="s">
        <v>13</v>
      </c>
      <c r="C10" s="6" t="n">
        <f aca="false">1009.2+20636.24</f>
        <v>21645.44</v>
      </c>
      <c r="D10" s="7" t="s">
        <v>7</v>
      </c>
      <c r="E10" s="7" t="s">
        <v>8</v>
      </c>
    </row>
    <row r="11" customFormat="false" ht="15" hidden="false" customHeight="true" outlineLevel="0" collapsed="false">
      <c r="B11" s="5"/>
      <c r="C11" s="6"/>
      <c r="D11" s="7"/>
    </row>
    <row r="12" customFormat="false" ht="15" hidden="false" customHeight="false" outlineLevel="0" collapsed="false">
      <c r="B12" s="5"/>
      <c r="C12" s="6"/>
      <c r="D12" s="7"/>
    </row>
    <row r="13" customFormat="false" ht="19.5" hidden="false" customHeight="false" outlineLevel="0" collapsed="false">
      <c r="B13" s="4" t="s">
        <v>14</v>
      </c>
      <c r="C13" s="4"/>
      <c r="D13" s="4"/>
      <c r="E13" s="4"/>
    </row>
    <row r="14" customFormat="false" ht="15" hidden="false" customHeight="false" outlineLevel="0" collapsed="false">
      <c r="B14" s="5"/>
      <c r="C14" s="6"/>
      <c r="D14" s="7"/>
    </row>
    <row r="15" customFormat="false" ht="15" hidden="false" customHeight="false" outlineLevel="0" collapsed="false">
      <c r="B15" s="5"/>
      <c r="C15" s="6"/>
      <c r="D15" s="7"/>
    </row>
  </sheetData>
  <mergeCells count="3">
    <mergeCell ref="B2:E2"/>
    <mergeCell ref="B4:E4"/>
    <mergeCell ref="B13:E13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1484375" defaultRowHeight="15" zeroHeight="false" outlineLevelRow="0" outlineLevelCol="0"/>
  <sheetData/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8.71484375" defaultRowHeight="15" zeroHeight="false" outlineLevelRow="0" outlineLevelCol="0"/>
  <cols>
    <col collapsed="false" customWidth="true" hidden="false" outlineLevel="0" max="2" min="2" style="0" width="18"/>
    <col collapsed="false" customWidth="true" hidden="false" outlineLevel="0" max="3" min="3" style="0" width="12.71"/>
    <col collapsed="false" customWidth="true" hidden="false" outlineLevel="0" max="4" min="4" style="0" width="22"/>
    <col collapsed="false" customWidth="true" hidden="false" outlineLevel="0" max="5" min="5" style="0" width="14"/>
  </cols>
  <sheetData>
    <row r="2" customFormat="false" ht="19.5" hidden="false" customHeight="false" outlineLevel="0" collapsed="false">
      <c r="B2" s="1" t="s">
        <v>15</v>
      </c>
      <c r="C2" s="1"/>
      <c r="D2" s="1"/>
      <c r="E2" s="1"/>
    </row>
    <row r="3" customFormat="false" ht="60" hidden="false" customHeight="false" outlineLevel="0" collapsed="false">
      <c r="B3" s="2" t="s">
        <v>1</v>
      </c>
      <c r="C3" s="3" t="s">
        <v>2</v>
      </c>
      <c r="D3" s="2" t="s">
        <v>3</v>
      </c>
      <c r="E3" s="2" t="s">
        <v>4</v>
      </c>
    </row>
    <row r="4" customFormat="false" ht="19.5" hidden="false" customHeight="false" outlineLevel="0" collapsed="false">
      <c r="B4" s="4" t="s">
        <v>5</v>
      </c>
      <c r="C4" s="4"/>
      <c r="D4" s="4"/>
      <c r="E4" s="4"/>
    </row>
    <row r="5" customFormat="false" ht="15" hidden="false" customHeight="false" outlineLevel="0" collapsed="false">
      <c r="B5" s="5" t="s">
        <v>16</v>
      </c>
      <c r="C5" s="6" t="n">
        <v>1514.5</v>
      </c>
      <c r="D5" s="7" t="s">
        <v>7</v>
      </c>
      <c r="E5" s="7" t="s">
        <v>8</v>
      </c>
    </row>
    <row r="6" customFormat="false" ht="15" hidden="false" customHeight="false" outlineLevel="0" collapsed="false">
      <c r="B6" s="5" t="s">
        <v>17</v>
      </c>
      <c r="C6" s="6" t="n">
        <v>31928.71</v>
      </c>
      <c r="D6" s="7" t="s">
        <v>7</v>
      </c>
      <c r="E6" s="7" t="s">
        <v>8</v>
      </c>
    </row>
    <row r="7" customFormat="false" ht="15" hidden="false" customHeight="false" outlineLevel="0" collapsed="false">
      <c r="B7" s="5" t="s">
        <v>12</v>
      </c>
      <c r="C7" s="6" t="n">
        <v>27609.99</v>
      </c>
      <c r="D7" s="7" t="s">
        <v>7</v>
      </c>
      <c r="E7" s="7" t="s">
        <v>8</v>
      </c>
    </row>
    <row r="8" customFormat="false" ht="15" hidden="false" customHeight="false" outlineLevel="0" collapsed="false">
      <c r="B8" s="5"/>
      <c r="C8" s="8"/>
      <c r="D8" s="7"/>
    </row>
    <row r="9" customFormat="false" ht="19.5" hidden="false" customHeight="false" outlineLevel="0" collapsed="false">
      <c r="B9" s="4" t="s">
        <v>14</v>
      </c>
      <c r="C9" s="4"/>
      <c r="D9" s="4"/>
      <c r="E9" s="4"/>
    </row>
    <row r="10" customFormat="false" ht="15.75" hidden="false" customHeight="false" outlineLevel="0" collapsed="false">
      <c r="B10" s="5"/>
      <c r="C10" s="9"/>
      <c r="D10" s="10"/>
    </row>
  </sheetData>
  <mergeCells count="3">
    <mergeCell ref="B2:E2"/>
    <mergeCell ref="B4:E4"/>
    <mergeCell ref="B9:E9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3" activeCellId="0" sqref="G13"/>
    </sheetView>
  </sheetViews>
  <sheetFormatPr defaultColWidth="8.71484375" defaultRowHeight="15" zeroHeight="false" outlineLevelRow="0" outlineLevelCol="0"/>
  <cols>
    <col collapsed="false" customWidth="true" hidden="false" outlineLevel="0" max="2" min="2" style="0" width="18"/>
    <col collapsed="false" customWidth="true" hidden="false" outlineLevel="0" max="3" min="3" style="0" width="14.29"/>
    <col collapsed="false" customWidth="true" hidden="false" outlineLevel="0" max="4" min="4" style="0" width="22"/>
    <col collapsed="false" customWidth="true" hidden="false" outlineLevel="0" max="5" min="5" style="0" width="14"/>
  </cols>
  <sheetData>
    <row r="2" customFormat="false" ht="19.5" hidden="false" customHeight="false" outlineLevel="0" collapsed="false">
      <c r="B2" s="1" t="s">
        <v>18</v>
      </c>
      <c r="C2" s="1"/>
      <c r="D2" s="1"/>
      <c r="E2" s="1"/>
    </row>
    <row r="3" customFormat="false" ht="60" hidden="false" customHeight="false" outlineLevel="0" collapsed="false">
      <c r="B3" s="2" t="s">
        <v>1</v>
      </c>
      <c r="C3" s="3" t="s">
        <v>2</v>
      </c>
      <c r="D3" s="2" t="s">
        <v>3</v>
      </c>
      <c r="E3" s="2" t="s">
        <v>4</v>
      </c>
    </row>
    <row r="4" customFormat="false" ht="19.5" hidden="false" customHeight="false" outlineLevel="0" collapsed="false">
      <c r="B4" s="4" t="s">
        <v>5</v>
      </c>
      <c r="C4" s="4"/>
      <c r="D4" s="4"/>
      <c r="E4" s="4"/>
    </row>
    <row r="5" customFormat="false" ht="15" hidden="false" customHeight="true" outlineLevel="0" collapsed="false">
      <c r="B5" s="5" t="s">
        <v>19</v>
      </c>
      <c r="C5" s="6" t="n">
        <f aca="false">741.51+6980.97</f>
        <v>7722.48</v>
      </c>
      <c r="D5" s="7" t="s">
        <v>7</v>
      </c>
      <c r="E5" s="7" t="s">
        <v>8</v>
      </c>
    </row>
    <row r="6" customFormat="false" ht="15" hidden="false" customHeight="true" outlineLevel="0" collapsed="false">
      <c r="B6" s="5" t="s">
        <v>20</v>
      </c>
      <c r="C6" s="6" t="n">
        <v>19771.45</v>
      </c>
      <c r="D6" s="7" t="s">
        <v>7</v>
      </c>
      <c r="E6" s="7" t="s">
        <v>8</v>
      </c>
    </row>
    <row r="7" customFormat="false" ht="15" hidden="false" customHeight="true" outlineLevel="0" collapsed="false">
      <c r="B7" s="5" t="s">
        <v>11</v>
      </c>
      <c r="C7" s="6" t="n">
        <v>1229.46</v>
      </c>
      <c r="D7" s="7" t="s">
        <v>7</v>
      </c>
      <c r="E7" s="7" t="s">
        <v>8</v>
      </c>
    </row>
    <row r="8" customFormat="false" ht="15" hidden="false" customHeight="false" outlineLevel="0" collapsed="false">
      <c r="B8" s="5" t="s">
        <v>11</v>
      </c>
      <c r="C8" s="6" t="n">
        <v>26840.54</v>
      </c>
      <c r="D8" s="7" t="s">
        <v>7</v>
      </c>
      <c r="E8" s="7" t="s">
        <v>8</v>
      </c>
    </row>
    <row r="9" customFormat="false" ht="15" hidden="false" customHeight="false" outlineLevel="0" collapsed="false">
      <c r="B9" s="5" t="s">
        <v>12</v>
      </c>
      <c r="C9" s="6" t="n">
        <v>27120.64</v>
      </c>
      <c r="D9" s="7" t="s">
        <v>7</v>
      </c>
      <c r="E9" s="7" t="s">
        <v>8</v>
      </c>
    </row>
    <row r="10" customFormat="false" ht="15" hidden="false" customHeight="false" outlineLevel="0" collapsed="false">
      <c r="B10" s="5" t="s">
        <v>21</v>
      </c>
      <c r="C10" s="6" t="n">
        <v>6884.73</v>
      </c>
      <c r="D10" s="7" t="s">
        <v>7</v>
      </c>
      <c r="E10" s="7" t="s">
        <v>8</v>
      </c>
    </row>
    <row r="11" customFormat="false" ht="15" hidden="false" customHeight="false" outlineLevel="0" collapsed="false">
      <c r="B11" s="5"/>
      <c r="C11" s="8"/>
      <c r="D11" s="7"/>
    </row>
    <row r="12" customFormat="false" ht="19.5" hidden="false" customHeight="false" outlineLevel="0" collapsed="false">
      <c r="B12" s="4" t="s">
        <v>14</v>
      </c>
      <c r="C12" s="4"/>
      <c r="D12" s="4"/>
      <c r="E12" s="4"/>
    </row>
    <row r="13" customFormat="false" ht="15" hidden="false" customHeight="false" outlineLevel="0" collapsed="false">
      <c r="B13" s="5" t="s">
        <v>13</v>
      </c>
      <c r="C13" s="6" t="n">
        <v>100886.23</v>
      </c>
      <c r="D13" s="7" t="s">
        <v>7</v>
      </c>
      <c r="E13" s="7" t="s">
        <v>8</v>
      </c>
    </row>
    <row r="14" customFormat="false" ht="15" hidden="false" customHeight="false" outlineLevel="0" collapsed="false">
      <c r="B14" s="5" t="s">
        <v>13</v>
      </c>
      <c r="C14" s="6" t="n">
        <v>53055.42</v>
      </c>
      <c r="D14" s="7" t="s">
        <v>7</v>
      </c>
      <c r="E14" s="7" t="s">
        <v>8</v>
      </c>
    </row>
    <row r="15" customFormat="false" ht="15" hidden="false" customHeight="false" outlineLevel="0" collapsed="false">
      <c r="B15" s="5" t="s">
        <v>13</v>
      </c>
      <c r="C15" s="6" t="n">
        <v>48348.53</v>
      </c>
      <c r="D15" s="7" t="s">
        <v>7</v>
      </c>
      <c r="E15" s="7" t="s">
        <v>8</v>
      </c>
    </row>
    <row r="16" customFormat="false" ht="15" hidden="false" customHeight="false" outlineLevel="0" collapsed="false">
      <c r="B16" s="5" t="s">
        <v>13</v>
      </c>
      <c r="C16" s="6" t="n">
        <v>55482.32</v>
      </c>
      <c r="D16" s="7" t="s">
        <v>7</v>
      </c>
      <c r="E16" s="7" t="s">
        <v>8</v>
      </c>
    </row>
    <row r="17" customFormat="false" ht="15" hidden="false" customHeight="false" outlineLevel="0" collapsed="false">
      <c r="B17" s="5" t="s">
        <v>13</v>
      </c>
      <c r="C17" s="6" t="n">
        <v>142067.41</v>
      </c>
      <c r="D17" s="7" t="s">
        <v>7</v>
      </c>
      <c r="E17" s="7" t="s">
        <v>8</v>
      </c>
    </row>
    <row r="18" customFormat="false" ht="15" hidden="false" customHeight="false" outlineLevel="0" collapsed="false">
      <c r="B18" s="5" t="s">
        <v>13</v>
      </c>
      <c r="C18" s="6" t="n">
        <v>89245.27</v>
      </c>
      <c r="D18" s="7" t="s">
        <v>7</v>
      </c>
      <c r="E18" s="7" t="s">
        <v>8</v>
      </c>
    </row>
    <row r="19" customFormat="false" ht="15" hidden="false" customHeight="false" outlineLevel="0" collapsed="false">
      <c r="B19" s="5" t="s">
        <v>13</v>
      </c>
      <c r="C19" s="6" t="n">
        <v>114112.02</v>
      </c>
      <c r="D19" s="7" t="s">
        <v>7</v>
      </c>
      <c r="E19" s="7" t="s">
        <v>8</v>
      </c>
    </row>
    <row r="20" customFormat="false" ht="15" hidden="false" customHeight="false" outlineLevel="0" collapsed="false">
      <c r="B20" s="5" t="s">
        <v>13</v>
      </c>
      <c r="C20" s="6" t="n">
        <v>46321.8</v>
      </c>
      <c r="D20" s="7" t="s">
        <v>7</v>
      </c>
      <c r="E20" s="7" t="s">
        <v>8</v>
      </c>
    </row>
    <row r="21" customFormat="false" ht="15" hidden="false" customHeight="false" outlineLevel="0" collapsed="false">
      <c r="B21" s="5" t="s">
        <v>11</v>
      </c>
      <c r="C21" s="6" t="n">
        <v>52708.87</v>
      </c>
      <c r="D21" s="7" t="s">
        <v>7</v>
      </c>
      <c r="E21" s="7" t="s">
        <v>8</v>
      </c>
    </row>
    <row r="22" customFormat="false" ht="15" hidden="false" customHeight="false" outlineLevel="0" collapsed="false">
      <c r="B22" s="5" t="s">
        <v>12</v>
      </c>
      <c r="C22" s="6" t="n">
        <v>47625.63</v>
      </c>
      <c r="D22" s="7" t="s">
        <v>7</v>
      </c>
      <c r="E22" s="7" t="s">
        <v>8</v>
      </c>
    </row>
    <row r="23" customFormat="false" ht="15" hidden="false" customHeight="false" outlineLevel="0" collapsed="false">
      <c r="B23" s="5" t="s">
        <v>22</v>
      </c>
      <c r="C23" s="6" t="n">
        <v>60267.51</v>
      </c>
      <c r="D23" s="7" t="s">
        <v>7</v>
      </c>
      <c r="E23" s="7" t="s">
        <v>8</v>
      </c>
    </row>
    <row r="24" customFormat="false" ht="15" hidden="false" customHeight="false" outlineLevel="0" collapsed="false">
      <c r="B24" s="5" t="s">
        <v>23</v>
      </c>
      <c r="C24" s="6" t="n">
        <v>130006.58</v>
      </c>
      <c r="D24" s="7" t="s">
        <v>7</v>
      </c>
      <c r="E24" s="7" t="s">
        <v>8</v>
      </c>
    </row>
    <row r="25" customFormat="false" ht="15" hidden="false" customHeight="false" outlineLevel="0" collapsed="false">
      <c r="B25" s="5" t="s">
        <v>24</v>
      </c>
      <c r="C25" s="6" t="n">
        <v>385666.6</v>
      </c>
      <c r="D25" s="7" t="s">
        <v>7</v>
      </c>
      <c r="E25" s="7" t="s">
        <v>8</v>
      </c>
    </row>
    <row r="26" customFormat="false" ht="15" hidden="false" customHeight="false" outlineLevel="0" collapsed="false">
      <c r="B26" s="5" t="s">
        <v>16</v>
      </c>
      <c r="C26" s="6" t="n">
        <v>62433.49</v>
      </c>
      <c r="D26" s="7" t="s">
        <v>7</v>
      </c>
      <c r="E26" s="7" t="s">
        <v>8</v>
      </c>
    </row>
    <row r="27" customFormat="false" ht="15" hidden="false" customHeight="false" outlineLevel="0" collapsed="false">
      <c r="B27" s="5" t="s">
        <v>25</v>
      </c>
      <c r="C27" s="6" t="n">
        <v>89139.27</v>
      </c>
      <c r="D27" s="7" t="s">
        <v>7</v>
      </c>
      <c r="E27" s="7" t="s">
        <v>8</v>
      </c>
    </row>
    <row r="28" customFormat="false" ht="15" hidden="false" customHeight="false" outlineLevel="0" collapsed="false">
      <c r="B28" s="5" t="s">
        <v>12</v>
      </c>
      <c r="C28" s="6" t="n">
        <v>60455.84</v>
      </c>
      <c r="D28" s="7" t="s">
        <v>7</v>
      </c>
      <c r="E28" s="7" t="s">
        <v>8</v>
      </c>
    </row>
    <row r="29" customFormat="false" ht="15" hidden="false" customHeight="false" outlineLevel="0" collapsed="false">
      <c r="B29" s="5" t="s">
        <v>26</v>
      </c>
      <c r="C29" s="6" t="n">
        <v>63861.23</v>
      </c>
      <c r="D29" s="7" t="s">
        <v>7</v>
      </c>
      <c r="E29" s="7" t="s">
        <v>8</v>
      </c>
    </row>
    <row r="30" customFormat="false" ht="15" hidden="false" customHeight="false" outlineLevel="0" collapsed="false">
      <c r="B30" s="5" t="s">
        <v>12</v>
      </c>
      <c r="C30" s="6" t="n">
        <v>60637.94</v>
      </c>
      <c r="D30" s="7" t="s">
        <v>7</v>
      </c>
      <c r="E30" s="7" t="s">
        <v>8</v>
      </c>
    </row>
    <row r="31" customFormat="false" ht="15" hidden="false" customHeight="false" outlineLevel="0" collapsed="false">
      <c r="B31" s="5" t="s">
        <v>27</v>
      </c>
      <c r="C31" s="6" t="n">
        <v>215691.28</v>
      </c>
      <c r="D31" s="7" t="s">
        <v>7</v>
      </c>
      <c r="E31" s="7" t="s">
        <v>8</v>
      </c>
    </row>
    <row r="32" customFormat="false" ht="15" hidden="false" customHeight="false" outlineLevel="0" collapsed="false">
      <c r="B32" s="5" t="s">
        <v>13</v>
      </c>
      <c r="C32" s="6" t="n">
        <v>14022951.55</v>
      </c>
      <c r="D32" s="7" t="s">
        <v>7</v>
      </c>
      <c r="E32" s="7" t="s">
        <v>8</v>
      </c>
    </row>
    <row r="33" customFormat="false" ht="15" hidden="false" customHeight="false" outlineLevel="0" collapsed="false">
      <c r="B33" s="5"/>
      <c r="C33" s="5"/>
      <c r="D33" s="5"/>
    </row>
  </sheetData>
  <mergeCells count="3">
    <mergeCell ref="B2:E2"/>
    <mergeCell ref="B4:E4"/>
    <mergeCell ref="B12:E12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3" activeCellId="0" sqref="D23"/>
    </sheetView>
  </sheetViews>
  <sheetFormatPr defaultColWidth="8.71484375" defaultRowHeight="15" zeroHeight="false" outlineLevelRow="0" outlineLevelCol="0"/>
  <cols>
    <col collapsed="false" customWidth="true" hidden="false" outlineLevel="0" max="2" min="2" style="0" width="18"/>
    <col collapsed="false" customWidth="true" hidden="false" outlineLevel="0" max="3" min="3" style="0" width="14.29"/>
    <col collapsed="false" customWidth="true" hidden="false" outlineLevel="0" max="4" min="4" style="0" width="22"/>
    <col collapsed="false" customWidth="true" hidden="false" outlineLevel="0" max="5" min="5" style="0" width="14"/>
  </cols>
  <sheetData>
    <row r="2" customFormat="false" ht="19.5" hidden="false" customHeight="false" outlineLevel="0" collapsed="false">
      <c r="B2" s="1" t="s">
        <v>28</v>
      </c>
      <c r="C2" s="1"/>
      <c r="D2" s="1"/>
      <c r="E2" s="1"/>
    </row>
    <row r="3" customFormat="false" ht="60" hidden="false" customHeight="false" outlineLevel="0" collapsed="false">
      <c r="B3" s="2" t="s">
        <v>1</v>
      </c>
      <c r="C3" s="3" t="s">
        <v>2</v>
      </c>
      <c r="D3" s="2" t="s">
        <v>3</v>
      </c>
      <c r="E3" s="2" t="s">
        <v>4</v>
      </c>
    </row>
    <row r="4" customFormat="false" ht="19.5" hidden="false" customHeight="false" outlineLevel="0" collapsed="false">
      <c r="B4" s="4" t="s">
        <v>5</v>
      </c>
      <c r="C4" s="4"/>
      <c r="D4" s="4"/>
      <c r="E4" s="4"/>
    </row>
    <row r="5" customFormat="false" ht="15" hidden="false" customHeight="true" outlineLevel="0" collapsed="false">
      <c r="B5" s="5" t="s">
        <v>13</v>
      </c>
      <c r="C5" s="6" t="n">
        <f aca="false">33031.1+3212.52+1531.51</f>
        <v>37775.13</v>
      </c>
      <c r="D5" s="7" t="s">
        <v>7</v>
      </c>
      <c r="E5" s="7" t="s">
        <v>8</v>
      </c>
    </row>
    <row r="6" customFormat="false" ht="15" hidden="false" customHeight="true" outlineLevel="0" collapsed="false">
      <c r="B6" s="5" t="s">
        <v>12</v>
      </c>
      <c r="C6" s="6" t="n">
        <f aca="false">1236.95+3030.6</f>
        <v>4267.55</v>
      </c>
      <c r="D6" s="7" t="s">
        <v>7</v>
      </c>
      <c r="E6" s="7" t="s">
        <v>8</v>
      </c>
    </row>
    <row r="7" customFormat="false" ht="15" hidden="false" customHeight="true" outlineLevel="0" collapsed="false">
      <c r="B7" s="5" t="s">
        <v>11</v>
      </c>
      <c r="C7" s="6" t="n">
        <f aca="false">6015.54+40434.52</f>
        <v>46450.06</v>
      </c>
      <c r="D7" s="7" t="s">
        <v>7</v>
      </c>
      <c r="E7" s="7" t="s">
        <v>8</v>
      </c>
    </row>
    <row r="8" customFormat="false" ht="15" hidden="false" customHeight="false" outlineLevel="0" collapsed="false">
      <c r="B8" s="5" t="s">
        <v>29</v>
      </c>
      <c r="C8" s="6" t="n">
        <f aca="false">504.22+4103.56</f>
        <v>4607.78</v>
      </c>
      <c r="D8" s="7" t="s">
        <v>7</v>
      </c>
      <c r="E8" s="7" t="s">
        <v>8</v>
      </c>
    </row>
    <row r="9" customFormat="false" ht="15" hidden="false" customHeight="false" outlineLevel="0" collapsed="false">
      <c r="B9" s="5" t="s">
        <v>13</v>
      </c>
      <c r="C9" s="6" t="n">
        <f aca="false">3242.34+1888.52+1888.52</f>
        <v>7019.38</v>
      </c>
      <c r="D9" s="7" t="s">
        <v>7</v>
      </c>
      <c r="E9" s="7" t="s">
        <v>8</v>
      </c>
    </row>
    <row r="10" customFormat="false" ht="15" hidden="false" customHeight="false" outlineLevel="0" collapsed="false">
      <c r="B10" s="5" t="s">
        <v>25</v>
      </c>
      <c r="C10" s="6" t="n">
        <v>16609.74</v>
      </c>
      <c r="D10" s="7" t="s">
        <v>7</v>
      </c>
      <c r="E10" s="7" t="s">
        <v>8</v>
      </c>
    </row>
    <row r="11" customFormat="false" ht="15" hidden="false" customHeight="false" outlineLevel="0" collapsed="false">
      <c r="B11" s="5" t="s">
        <v>21</v>
      </c>
      <c r="C11" s="6" t="n">
        <v>5042.98</v>
      </c>
      <c r="D11" s="7" t="s">
        <v>7</v>
      </c>
      <c r="E11" s="7" t="s">
        <v>8</v>
      </c>
    </row>
    <row r="12" customFormat="false" ht="15" hidden="false" customHeight="false" outlineLevel="0" collapsed="false">
      <c r="B12" s="5" t="s">
        <v>11</v>
      </c>
      <c r="C12" s="6" t="n">
        <f aca="false">2307.08+1671.92+23936.86</f>
        <v>27915.86</v>
      </c>
      <c r="D12" s="7" t="s">
        <v>7</v>
      </c>
      <c r="E12" s="7" t="s">
        <v>8</v>
      </c>
    </row>
    <row r="13" customFormat="false" ht="15" hidden="false" customHeight="false" outlineLevel="0" collapsed="false">
      <c r="B13" s="5"/>
      <c r="C13" s="8"/>
      <c r="D13" s="7"/>
    </row>
    <row r="14" customFormat="false" ht="19.5" hidden="false" customHeight="false" outlineLevel="0" collapsed="false">
      <c r="B14" s="4" t="s">
        <v>14</v>
      </c>
      <c r="C14" s="4"/>
      <c r="D14" s="4"/>
      <c r="E14" s="4"/>
    </row>
    <row r="15" customFormat="false" ht="15" hidden="false" customHeight="false" outlineLevel="0" collapsed="false">
      <c r="B15" s="5"/>
      <c r="C15" s="6"/>
      <c r="D15" s="7"/>
    </row>
    <row r="16" customFormat="false" ht="15" hidden="false" customHeight="false" outlineLevel="0" collapsed="false">
      <c r="B16" s="5"/>
      <c r="C16" s="6"/>
      <c r="D16" s="7"/>
    </row>
  </sheetData>
  <mergeCells count="3">
    <mergeCell ref="B2:E2"/>
    <mergeCell ref="B4:E4"/>
    <mergeCell ref="B14:E1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2" activeCellId="0" sqref="B22"/>
    </sheetView>
  </sheetViews>
  <sheetFormatPr defaultColWidth="8.71484375" defaultRowHeight="15" zeroHeight="false" outlineLevelRow="0" outlineLevelCol="0"/>
  <cols>
    <col collapsed="false" customWidth="true" hidden="false" outlineLevel="0" max="2" min="2" style="0" width="18"/>
    <col collapsed="false" customWidth="true" hidden="false" outlineLevel="0" max="3" min="3" style="0" width="14.29"/>
    <col collapsed="false" customWidth="true" hidden="false" outlineLevel="0" max="4" min="4" style="0" width="22"/>
    <col collapsed="false" customWidth="true" hidden="false" outlineLevel="0" max="5" min="5" style="0" width="14"/>
  </cols>
  <sheetData>
    <row r="2" customFormat="false" ht="19.5" hidden="false" customHeight="false" outlineLevel="0" collapsed="false">
      <c r="B2" s="1" t="s">
        <v>30</v>
      </c>
      <c r="C2" s="1"/>
      <c r="D2" s="1"/>
      <c r="E2" s="1"/>
    </row>
    <row r="3" customFormat="false" ht="60" hidden="false" customHeight="false" outlineLevel="0" collapsed="false">
      <c r="B3" s="2" t="s">
        <v>1</v>
      </c>
      <c r="C3" s="3" t="s">
        <v>2</v>
      </c>
      <c r="D3" s="2" t="s">
        <v>3</v>
      </c>
      <c r="E3" s="2" t="s">
        <v>4</v>
      </c>
    </row>
    <row r="4" customFormat="false" ht="19.5" hidden="false" customHeight="false" outlineLevel="0" collapsed="false">
      <c r="B4" s="4" t="s">
        <v>5</v>
      </c>
      <c r="C4" s="4"/>
      <c r="D4" s="4"/>
      <c r="E4" s="4"/>
    </row>
    <row r="5" customFormat="false" ht="15" hidden="false" customHeight="true" outlineLevel="0" collapsed="false">
      <c r="B5" s="5" t="s">
        <v>12</v>
      </c>
      <c r="C5" s="6" t="n">
        <v>1301.9</v>
      </c>
      <c r="D5" s="7" t="s">
        <v>7</v>
      </c>
      <c r="E5" s="7" t="s">
        <v>8</v>
      </c>
    </row>
    <row r="6" customFormat="false" ht="15" hidden="false" customHeight="true" outlineLevel="0" collapsed="false">
      <c r="B6" s="5" t="s">
        <v>12</v>
      </c>
      <c r="C6" s="6" t="n">
        <v>12159.55</v>
      </c>
      <c r="D6" s="7" t="s">
        <v>7</v>
      </c>
      <c r="E6" s="7" t="s">
        <v>8</v>
      </c>
    </row>
    <row r="7" customFormat="false" ht="15" hidden="false" customHeight="true" outlineLevel="0" collapsed="false">
      <c r="B7" s="5" t="s">
        <v>12</v>
      </c>
      <c r="C7" s="6" t="n">
        <f aca="false">11041.37+1707.94+4507.29</f>
        <v>17256.6</v>
      </c>
      <c r="D7" s="7" t="s">
        <v>7</v>
      </c>
      <c r="E7" s="7" t="s">
        <v>8</v>
      </c>
    </row>
    <row r="8" customFormat="false" ht="15" hidden="false" customHeight="false" outlineLevel="0" collapsed="false">
      <c r="B8" s="5" t="s">
        <v>13</v>
      </c>
      <c r="C8" s="6" t="n">
        <f aca="false">2275.02+15727.57</f>
        <v>18002.59</v>
      </c>
      <c r="D8" s="7" t="s">
        <v>7</v>
      </c>
      <c r="E8" s="7" t="s">
        <v>8</v>
      </c>
    </row>
    <row r="9" customFormat="false" ht="15" hidden="false" customHeight="false" outlineLevel="0" collapsed="false">
      <c r="B9" s="5" t="s">
        <v>13</v>
      </c>
      <c r="C9" s="6" t="n">
        <f aca="false">1308.53+18543.31</f>
        <v>19851.84</v>
      </c>
      <c r="D9" s="7" t="s">
        <v>7</v>
      </c>
      <c r="E9" s="7" t="s">
        <v>8</v>
      </c>
    </row>
    <row r="10" customFormat="false" ht="15" hidden="false" customHeight="false" outlineLevel="0" collapsed="false">
      <c r="B10" s="5" t="s">
        <v>21</v>
      </c>
      <c r="C10" s="12" t="n">
        <v>9750.3</v>
      </c>
      <c r="D10" s="7" t="s">
        <v>7</v>
      </c>
      <c r="E10" s="7" t="s">
        <v>8</v>
      </c>
    </row>
    <row r="11" customFormat="false" ht="15" hidden="false" customHeight="false" outlineLevel="0" collapsed="false">
      <c r="B11" s="5" t="s">
        <v>31</v>
      </c>
      <c r="C11" s="6" t="n">
        <f aca="false">1286.28+3094.33+28423.77</f>
        <v>32804.38</v>
      </c>
      <c r="D11" s="7" t="s">
        <v>7</v>
      </c>
      <c r="E11" s="7" t="s">
        <v>8</v>
      </c>
    </row>
    <row r="12" customFormat="false" ht="15" hidden="false" customHeight="false" outlineLevel="0" collapsed="false">
      <c r="B12" s="5" t="s">
        <v>12</v>
      </c>
      <c r="C12" s="6" t="n">
        <v>29135.46</v>
      </c>
      <c r="D12" s="7" t="s">
        <v>7</v>
      </c>
      <c r="E12" s="7" t="s">
        <v>8</v>
      </c>
    </row>
    <row r="13" customFormat="false" ht="15" hidden="false" customHeight="false" outlineLevel="0" collapsed="false">
      <c r="B13" s="5" t="s">
        <v>12</v>
      </c>
      <c r="C13" s="6" t="n">
        <v>25542.89</v>
      </c>
      <c r="D13" s="7" t="s">
        <v>7</v>
      </c>
      <c r="E13" s="7" t="s">
        <v>8</v>
      </c>
    </row>
    <row r="14" customFormat="false" ht="15" hidden="false" customHeight="false" outlineLevel="0" collapsed="false">
      <c r="B14" s="5" t="s">
        <v>25</v>
      </c>
      <c r="C14" s="6" t="n">
        <f aca="false">9162.32+834.26</f>
        <v>9996.58</v>
      </c>
      <c r="D14" s="7" t="s">
        <v>7</v>
      </c>
      <c r="E14" s="7" t="s">
        <v>8</v>
      </c>
    </row>
    <row r="15" customFormat="false" ht="15" hidden="false" customHeight="false" outlineLevel="0" collapsed="false">
      <c r="B15" s="5"/>
      <c r="C15" s="8"/>
      <c r="D15" s="7"/>
    </row>
    <row r="16" customFormat="false" ht="19.5" hidden="false" customHeight="false" outlineLevel="0" collapsed="false">
      <c r="B16" s="4" t="s">
        <v>14</v>
      </c>
      <c r="C16" s="4"/>
      <c r="D16" s="4"/>
      <c r="E16" s="4"/>
    </row>
    <row r="17" customFormat="false" ht="15" hidden="false" customHeight="false" outlineLevel="0" collapsed="false">
      <c r="B17" s="5"/>
      <c r="C17" s="6"/>
      <c r="D17" s="7"/>
    </row>
    <row r="18" customFormat="false" ht="15" hidden="false" customHeight="false" outlineLevel="0" collapsed="false">
      <c r="B18" s="5"/>
      <c r="C18" s="6"/>
      <c r="D18" s="7"/>
    </row>
  </sheetData>
  <mergeCells count="3">
    <mergeCell ref="B2:E2"/>
    <mergeCell ref="B4:E4"/>
    <mergeCell ref="B16:E16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1" activeCellId="0" sqref="C21"/>
    </sheetView>
  </sheetViews>
  <sheetFormatPr defaultColWidth="8.71484375" defaultRowHeight="15" zeroHeight="false" outlineLevelRow="0" outlineLevelCol="0"/>
  <cols>
    <col collapsed="false" customWidth="true" hidden="false" outlineLevel="0" max="2" min="2" style="0" width="18"/>
    <col collapsed="false" customWidth="true" hidden="false" outlineLevel="0" max="3" min="3" style="0" width="14.29"/>
    <col collapsed="false" customWidth="true" hidden="false" outlineLevel="0" max="4" min="4" style="0" width="22"/>
    <col collapsed="false" customWidth="true" hidden="false" outlineLevel="0" max="5" min="5" style="0" width="14"/>
  </cols>
  <sheetData>
    <row r="2" customFormat="false" ht="19.5" hidden="false" customHeight="false" outlineLevel="0" collapsed="false">
      <c r="B2" s="1" t="s">
        <v>32</v>
      </c>
      <c r="C2" s="1"/>
      <c r="D2" s="1"/>
      <c r="E2" s="1"/>
    </row>
    <row r="3" customFormat="false" ht="60" hidden="false" customHeight="false" outlineLevel="0" collapsed="false">
      <c r="B3" s="2" t="s">
        <v>1</v>
      </c>
      <c r="C3" s="3" t="s">
        <v>2</v>
      </c>
      <c r="D3" s="2" t="s">
        <v>3</v>
      </c>
      <c r="E3" s="2" t="s">
        <v>4</v>
      </c>
    </row>
    <row r="4" customFormat="false" ht="19.5" hidden="false" customHeight="false" outlineLevel="0" collapsed="false">
      <c r="B4" s="4" t="s">
        <v>5</v>
      </c>
      <c r="C4" s="4"/>
      <c r="D4" s="4"/>
      <c r="E4" s="4"/>
    </row>
    <row r="5" customFormat="false" ht="15" hidden="false" customHeight="true" outlineLevel="0" collapsed="false">
      <c r="B5" s="5" t="s">
        <v>13</v>
      </c>
      <c r="C5" s="6" t="n">
        <v>1477.65</v>
      </c>
      <c r="D5" s="7" t="s">
        <v>7</v>
      </c>
      <c r="E5" s="7" t="s">
        <v>8</v>
      </c>
    </row>
    <row r="6" customFormat="false" ht="15" hidden="false" customHeight="true" outlineLevel="0" collapsed="false">
      <c r="B6" s="5" t="s">
        <v>13</v>
      </c>
      <c r="C6" s="6" t="n">
        <v>6907.24</v>
      </c>
      <c r="D6" s="7" t="s">
        <v>7</v>
      </c>
      <c r="E6" s="7" t="s">
        <v>8</v>
      </c>
    </row>
    <row r="7" customFormat="false" ht="15" hidden="false" customHeight="true" outlineLevel="0" collapsed="false">
      <c r="B7" s="5" t="s">
        <v>12</v>
      </c>
      <c r="C7" s="6" t="n">
        <f aca="false">5319.02+36165.3</f>
        <v>41484.32</v>
      </c>
      <c r="D7" s="7" t="s">
        <v>7</v>
      </c>
      <c r="E7" s="7" t="s">
        <v>8</v>
      </c>
    </row>
    <row r="8" customFormat="false" ht="15" hidden="false" customHeight="false" outlineLevel="0" collapsed="false">
      <c r="B8" s="5"/>
      <c r="C8" s="6"/>
      <c r="D8" s="7"/>
    </row>
    <row r="9" customFormat="false" ht="15" hidden="false" customHeight="false" outlineLevel="0" collapsed="false">
      <c r="B9" s="5"/>
      <c r="C9" s="6"/>
      <c r="D9" s="7"/>
    </row>
    <row r="10" customFormat="false" ht="19.5" hidden="false" customHeight="false" outlineLevel="0" collapsed="false">
      <c r="B10" s="4" t="s">
        <v>14</v>
      </c>
      <c r="C10" s="4"/>
      <c r="D10" s="4"/>
      <c r="E10" s="4"/>
    </row>
    <row r="11" customFormat="false" ht="15" hidden="false" customHeight="false" outlineLevel="0" collapsed="false">
      <c r="B11" s="5"/>
      <c r="C11" s="6"/>
      <c r="D11" s="7"/>
    </row>
    <row r="12" customFormat="false" ht="15" hidden="false" customHeight="false" outlineLevel="0" collapsed="false">
      <c r="B12" s="5"/>
      <c r="C12" s="6"/>
      <c r="D12" s="7"/>
    </row>
  </sheetData>
  <mergeCells count="3">
    <mergeCell ref="B2:E2"/>
    <mergeCell ref="B4:E4"/>
    <mergeCell ref="B10:E1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71484375" defaultRowHeight="15" zeroHeight="false" outlineLevelRow="0" outlineLevelCol="0"/>
  <cols>
    <col collapsed="false" customWidth="true" hidden="false" outlineLevel="0" max="2" min="2" style="0" width="18"/>
    <col collapsed="false" customWidth="true" hidden="false" outlineLevel="0" max="3" min="3" style="0" width="14.29"/>
    <col collapsed="false" customWidth="true" hidden="false" outlineLevel="0" max="4" min="4" style="0" width="22"/>
    <col collapsed="false" customWidth="true" hidden="false" outlineLevel="0" max="5" min="5" style="0" width="14"/>
  </cols>
  <sheetData>
    <row r="2" customFormat="false" ht="19.5" hidden="false" customHeight="false" outlineLevel="0" collapsed="false">
      <c r="B2" s="1" t="s">
        <v>33</v>
      </c>
      <c r="C2" s="1"/>
      <c r="D2" s="1"/>
      <c r="E2" s="1"/>
    </row>
    <row r="3" customFormat="false" ht="60" hidden="false" customHeight="false" outlineLevel="0" collapsed="false">
      <c r="B3" s="2" t="s">
        <v>1</v>
      </c>
      <c r="C3" s="3" t="s">
        <v>2</v>
      </c>
      <c r="D3" s="2" t="s">
        <v>3</v>
      </c>
      <c r="E3" s="2" t="s">
        <v>4</v>
      </c>
    </row>
    <row r="4" customFormat="false" ht="19.5" hidden="false" customHeight="false" outlineLevel="0" collapsed="false">
      <c r="B4" s="4" t="s">
        <v>5</v>
      </c>
      <c r="C4" s="4"/>
      <c r="D4" s="4"/>
      <c r="E4" s="4"/>
    </row>
    <row r="5" customFormat="false" ht="15" hidden="false" customHeight="true" outlineLevel="0" collapsed="false">
      <c r="B5" s="5" t="s">
        <v>13</v>
      </c>
      <c r="C5" s="6" t="n">
        <f aca="false">1429.69+9091.35+3300.59</f>
        <v>13821.63</v>
      </c>
      <c r="D5" s="7" t="s">
        <v>7</v>
      </c>
      <c r="E5" s="7" t="s">
        <v>8</v>
      </c>
    </row>
    <row r="6" customFormat="false" ht="15" hidden="false" customHeight="true" outlineLevel="0" collapsed="false">
      <c r="B6" s="5" t="s">
        <v>21</v>
      </c>
      <c r="C6" s="6" t="n">
        <f aca="false">1250.67+8404.1</f>
        <v>9654.77</v>
      </c>
      <c r="D6" s="7" t="s">
        <v>7</v>
      </c>
      <c r="E6" s="7" t="s">
        <v>8</v>
      </c>
    </row>
    <row r="7" customFormat="false" ht="15" hidden="false" customHeight="true" outlineLevel="0" collapsed="false">
      <c r="B7" s="5" t="s">
        <v>12</v>
      </c>
      <c r="C7" s="6" t="n">
        <f aca="false">5472.23+30186.88</f>
        <v>35659.11</v>
      </c>
      <c r="D7" s="7" t="s">
        <v>7</v>
      </c>
      <c r="E7" s="7" t="s">
        <v>8</v>
      </c>
    </row>
    <row r="8" customFormat="false" ht="15" hidden="false" customHeight="true" outlineLevel="0" collapsed="false">
      <c r="B8" s="5" t="s">
        <v>20</v>
      </c>
      <c r="C8" s="6" t="n">
        <v>33448.46</v>
      </c>
      <c r="D8" s="7" t="s">
        <v>7</v>
      </c>
      <c r="E8" s="7" t="s">
        <v>8</v>
      </c>
    </row>
    <row r="9" customFormat="false" ht="15" hidden="false" customHeight="false" outlineLevel="0" collapsed="false">
      <c r="B9" s="5" t="s">
        <v>31</v>
      </c>
      <c r="C9" s="6" t="n">
        <f aca="false">3230.75+1332.5+10139.21</f>
        <v>14702.46</v>
      </c>
      <c r="D9" s="7" t="s">
        <v>7</v>
      </c>
      <c r="E9" s="7" t="s">
        <v>8</v>
      </c>
    </row>
    <row r="10" customFormat="false" ht="15" hidden="false" customHeight="false" outlineLevel="0" collapsed="false">
      <c r="B10" s="5"/>
      <c r="C10" s="6"/>
      <c r="D10" s="7"/>
    </row>
    <row r="11" customFormat="false" ht="19.5" hidden="false" customHeight="false" outlineLevel="0" collapsed="false">
      <c r="B11" s="4" t="s">
        <v>14</v>
      </c>
      <c r="C11" s="4"/>
      <c r="D11" s="4"/>
      <c r="E11" s="4"/>
    </row>
    <row r="12" customFormat="false" ht="15" hidden="false" customHeight="false" outlineLevel="0" collapsed="false">
      <c r="B12" s="5"/>
      <c r="C12" s="6"/>
      <c r="D12" s="7"/>
    </row>
    <row r="13" customFormat="false" ht="15" hidden="false" customHeight="false" outlineLevel="0" collapsed="false">
      <c r="B13" s="5"/>
      <c r="C13" s="6"/>
      <c r="D13" s="7"/>
    </row>
  </sheetData>
  <mergeCells count="3">
    <mergeCell ref="B2:E2"/>
    <mergeCell ref="B4:E4"/>
    <mergeCell ref="B11:E11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7" activeCellId="0" sqref="E27"/>
    </sheetView>
  </sheetViews>
  <sheetFormatPr defaultColWidth="8.71484375" defaultRowHeight="15" zeroHeight="false" outlineLevelRow="0" outlineLevelCol="0"/>
  <cols>
    <col collapsed="false" customWidth="true" hidden="false" outlineLevel="0" max="2" min="2" style="0" width="18"/>
    <col collapsed="false" customWidth="true" hidden="false" outlineLevel="0" max="3" min="3" style="0" width="14.29"/>
    <col collapsed="false" customWidth="true" hidden="false" outlineLevel="0" max="4" min="4" style="0" width="22"/>
    <col collapsed="false" customWidth="true" hidden="false" outlineLevel="0" max="5" min="5" style="0" width="14"/>
  </cols>
  <sheetData>
    <row r="2" customFormat="false" ht="19.5" hidden="false" customHeight="false" outlineLevel="0" collapsed="false">
      <c r="B2" s="1" t="s">
        <v>34</v>
      </c>
      <c r="C2" s="1"/>
      <c r="D2" s="1"/>
      <c r="E2" s="1"/>
    </row>
    <row r="3" customFormat="false" ht="60" hidden="false" customHeight="false" outlineLevel="0" collapsed="false">
      <c r="B3" s="2" t="s">
        <v>1</v>
      </c>
      <c r="C3" s="3" t="s">
        <v>2</v>
      </c>
      <c r="D3" s="2" t="s">
        <v>3</v>
      </c>
      <c r="E3" s="2" t="s">
        <v>4</v>
      </c>
    </row>
    <row r="4" customFormat="false" ht="19.5" hidden="false" customHeight="false" outlineLevel="0" collapsed="false">
      <c r="B4" s="4" t="s">
        <v>5</v>
      </c>
      <c r="C4" s="4"/>
      <c r="D4" s="4"/>
      <c r="E4" s="4"/>
    </row>
    <row r="5" customFormat="false" ht="15" hidden="false" customHeight="true" outlineLevel="0" collapsed="false">
      <c r="B5" s="5" t="s">
        <v>13</v>
      </c>
      <c r="C5" s="6" t="n">
        <v>35513.02</v>
      </c>
      <c r="D5" s="7" t="s">
        <v>7</v>
      </c>
      <c r="E5" s="7" t="s">
        <v>8</v>
      </c>
    </row>
    <row r="6" customFormat="false" ht="15" hidden="false" customHeight="true" outlineLevel="0" collapsed="false">
      <c r="B6" s="13" t="s">
        <v>13</v>
      </c>
      <c r="C6" s="14" t="n">
        <v>5240.17</v>
      </c>
      <c r="D6" s="7" t="s">
        <v>7</v>
      </c>
      <c r="E6" s="7" t="s">
        <v>8</v>
      </c>
    </row>
    <row r="7" customFormat="false" ht="15" hidden="false" customHeight="true" outlineLevel="0" collapsed="false">
      <c r="B7" s="13" t="s">
        <v>13</v>
      </c>
      <c r="C7" s="6" t="n">
        <v>11280.68</v>
      </c>
      <c r="D7" s="7" t="s">
        <v>7</v>
      </c>
      <c r="E7" s="7" t="s">
        <v>8</v>
      </c>
    </row>
    <row r="8" customFormat="false" ht="15" hidden="false" customHeight="true" outlineLevel="0" collapsed="false">
      <c r="B8" s="13" t="s">
        <v>13</v>
      </c>
      <c r="C8" s="6" t="n">
        <f aca="false">31843.51+4712.85+1693.73</f>
        <v>38250.09</v>
      </c>
      <c r="D8" s="7" t="s">
        <v>7</v>
      </c>
      <c r="E8" s="7" t="s">
        <v>8</v>
      </c>
    </row>
    <row r="9" customFormat="false" ht="15" hidden="false" customHeight="true" outlineLevel="0" collapsed="false">
      <c r="B9" s="5" t="s">
        <v>35</v>
      </c>
      <c r="C9" s="6" t="n">
        <v>7052.68</v>
      </c>
      <c r="D9" s="7" t="s">
        <v>7</v>
      </c>
      <c r="E9" s="7" t="s">
        <v>8</v>
      </c>
    </row>
    <row r="10" customFormat="false" ht="15" hidden="false" customHeight="true" outlineLevel="0" collapsed="false">
      <c r="B10" s="5" t="s">
        <v>12</v>
      </c>
      <c r="C10" s="6" t="n">
        <v>26348.63</v>
      </c>
      <c r="D10" s="7" t="s">
        <v>7</v>
      </c>
      <c r="E10" s="7" t="s">
        <v>8</v>
      </c>
    </row>
    <row r="11" customFormat="false" ht="15" hidden="false" customHeight="true" outlineLevel="0" collapsed="false">
      <c r="B11" s="5" t="s">
        <v>11</v>
      </c>
      <c r="C11" s="6" t="n">
        <f aca="false">25164.09+2420.2</f>
        <v>27584.29</v>
      </c>
      <c r="D11" s="7" t="s">
        <v>7</v>
      </c>
      <c r="E11" s="7" t="s">
        <v>8</v>
      </c>
    </row>
    <row r="12" customFormat="false" ht="15" hidden="false" customHeight="true" outlineLevel="0" collapsed="false">
      <c r="B12" s="5" t="s">
        <v>24</v>
      </c>
      <c r="C12" s="6" t="n">
        <v>12835.32</v>
      </c>
      <c r="D12" s="7" t="s">
        <v>7</v>
      </c>
      <c r="E12" s="7" t="s">
        <v>8</v>
      </c>
    </row>
    <row r="13" customFormat="false" ht="15" hidden="false" customHeight="true" outlineLevel="0" collapsed="false">
      <c r="B13" s="5" t="s">
        <v>16</v>
      </c>
      <c r="C13" s="6" t="n">
        <v>23623.55</v>
      </c>
      <c r="D13" s="7" t="s">
        <v>7</v>
      </c>
      <c r="E13" s="7" t="s">
        <v>8</v>
      </c>
    </row>
    <row r="14" customFormat="false" ht="15" hidden="false" customHeight="false" outlineLevel="0" collapsed="false">
      <c r="B14" s="5" t="s">
        <v>21</v>
      </c>
      <c r="C14" s="6" t="n">
        <v>7601.61</v>
      </c>
      <c r="D14" s="7" t="s">
        <v>7</v>
      </c>
      <c r="E14" s="7" t="s">
        <v>8</v>
      </c>
    </row>
    <row r="15" customFormat="false" ht="15" hidden="false" customHeight="false" outlineLevel="0" collapsed="false">
      <c r="B15" s="5"/>
      <c r="C15" s="6"/>
      <c r="D15" s="7"/>
    </row>
    <row r="16" customFormat="false" ht="19.5" hidden="false" customHeight="false" outlineLevel="0" collapsed="false">
      <c r="B16" s="4" t="s">
        <v>14</v>
      </c>
      <c r="C16" s="4"/>
      <c r="D16" s="4"/>
      <c r="E16" s="4"/>
    </row>
    <row r="17" customFormat="false" ht="15" hidden="false" customHeight="false" outlineLevel="0" collapsed="false">
      <c r="B17" s="5"/>
      <c r="C17" s="6"/>
      <c r="D17" s="7"/>
    </row>
    <row r="18" customFormat="false" ht="15" hidden="false" customHeight="false" outlineLevel="0" collapsed="false">
      <c r="B18" s="5"/>
      <c r="C18" s="6"/>
      <c r="D18" s="7"/>
    </row>
  </sheetData>
  <mergeCells count="3">
    <mergeCell ref="B2:E2"/>
    <mergeCell ref="B4:E4"/>
    <mergeCell ref="B16:E16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8.71484375" defaultRowHeight="15" zeroHeight="false" outlineLevelRow="0" outlineLevelCol="0"/>
  <cols>
    <col collapsed="false" customWidth="true" hidden="false" outlineLevel="0" max="2" min="2" style="0" width="18"/>
    <col collapsed="false" customWidth="true" hidden="false" outlineLevel="0" max="3" min="3" style="0" width="14.29"/>
    <col collapsed="false" customWidth="true" hidden="false" outlineLevel="0" max="4" min="4" style="0" width="22"/>
    <col collapsed="false" customWidth="true" hidden="false" outlineLevel="0" max="5" min="5" style="0" width="14"/>
  </cols>
  <sheetData>
    <row r="2" customFormat="false" ht="19.5" hidden="false" customHeight="false" outlineLevel="0" collapsed="false">
      <c r="B2" s="1" t="s">
        <v>36</v>
      </c>
      <c r="C2" s="1"/>
      <c r="D2" s="1"/>
      <c r="E2" s="1"/>
    </row>
    <row r="3" customFormat="false" ht="60" hidden="false" customHeight="false" outlineLevel="0" collapsed="false">
      <c r="B3" s="2" t="s">
        <v>1</v>
      </c>
      <c r="C3" s="3" t="s">
        <v>2</v>
      </c>
      <c r="D3" s="2" t="s">
        <v>3</v>
      </c>
      <c r="E3" s="2" t="s">
        <v>4</v>
      </c>
    </row>
    <row r="4" customFormat="false" ht="19.5" hidden="false" customHeight="false" outlineLevel="0" collapsed="false">
      <c r="B4" s="4" t="s">
        <v>5</v>
      </c>
      <c r="C4" s="4"/>
      <c r="D4" s="4"/>
      <c r="E4" s="4"/>
    </row>
    <row r="5" customFormat="false" ht="15" hidden="false" customHeight="true" outlineLevel="0" collapsed="false">
      <c r="B5" s="13" t="s">
        <v>13</v>
      </c>
      <c r="C5" s="6" t="n">
        <v>3174.56</v>
      </c>
      <c r="D5" s="7" t="s">
        <v>7</v>
      </c>
      <c r="E5" s="7" t="s">
        <v>8</v>
      </c>
    </row>
    <row r="6" customFormat="false" ht="15" hidden="false" customHeight="true" outlineLevel="0" collapsed="false">
      <c r="B6" s="5" t="s">
        <v>11</v>
      </c>
      <c r="C6" s="6" t="n">
        <f aca="false">1747.58+3037.7+31278.49</f>
        <v>36063.77</v>
      </c>
      <c r="D6" s="7" t="s">
        <v>7</v>
      </c>
      <c r="E6" s="7" t="s">
        <v>8</v>
      </c>
    </row>
    <row r="7" customFormat="false" ht="15" hidden="false" customHeight="true" outlineLevel="0" collapsed="false">
      <c r="B7" s="5" t="s">
        <v>21</v>
      </c>
      <c r="C7" s="6" t="n">
        <v>6619.11</v>
      </c>
      <c r="D7" s="7" t="s">
        <v>7</v>
      </c>
      <c r="E7" s="7" t="s">
        <v>8</v>
      </c>
    </row>
    <row r="8" customFormat="false" ht="15" hidden="false" customHeight="true" outlineLevel="0" collapsed="false">
      <c r="B8" s="5" t="s">
        <v>11</v>
      </c>
      <c r="C8" s="6" t="n">
        <v>8759.76</v>
      </c>
      <c r="D8" s="7" t="s">
        <v>7</v>
      </c>
      <c r="E8" s="7" t="s">
        <v>8</v>
      </c>
    </row>
    <row r="9" customFormat="false" ht="15" hidden="false" customHeight="true" outlineLevel="0" collapsed="false">
      <c r="B9" s="5" t="s">
        <v>11</v>
      </c>
      <c r="C9" s="6" t="n">
        <f aca="false">3875.02+1763.33+27443.37</f>
        <v>33081.72</v>
      </c>
      <c r="D9" s="7" t="s">
        <v>7</v>
      </c>
      <c r="E9" s="7" t="s">
        <v>8</v>
      </c>
    </row>
    <row r="10" customFormat="false" ht="15" hidden="false" customHeight="true" outlineLevel="0" collapsed="false">
      <c r="B10" s="13" t="s">
        <v>13</v>
      </c>
      <c r="C10" s="6" t="n">
        <f aca="false">3263.2+22060.029</f>
        <v>25323.229</v>
      </c>
      <c r="D10" s="7" t="s">
        <v>7</v>
      </c>
      <c r="E10" s="7" t="s">
        <v>8</v>
      </c>
    </row>
    <row r="11" customFormat="false" ht="15" hidden="false" customHeight="true" outlineLevel="0" collapsed="false">
      <c r="B11" s="5" t="s">
        <v>37</v>
      </c>
      <c r="C11" s="6" t="n">
        <v>1261.65</v>
      </c>
      <c r="D11" s="7" t="s">
        <v>7</v>
      </c>
      <c r="E11" s="7" t="s">
        <v>8</v>
      </c>
    </row>
    <row r="12" customFormat="false" ht="15" hidden="false" customHeight="true" outlineLevel="0" collapsed="false">
      <c r="B12" s="5"/>
      <c r="C12" s="6"/>
      <c r="D12" s="7"/>
    </row>
    <row r="13" customFormat="false" ht="15" hidden="false" customHeight="false" outlineLevel="0" collapsed="false">
      <c r="B13" s="5"/>
      <c r="C13" s="6"/>
      <c r="D13" s="7"/>
    </row>
    <row r="14" customFormat="false" ht="19.5" hidden="false" customHeight="false" outlineLevel="0" collapsed="false">
      <c r="B14" s="4" t="s">
        <v>14</v>
      </c>
      <c r="C14" s="4"/>
      <c r="D14" s="4"/>
      <c r="E14" s="4"/>
    </row>
    <row r="15" customFormat="false" ht="15" hidden="false" customHeight="false" outlineLevel="0" collapsed="false">
      <c r="B15" s="5"/>
      <c r="C15" s="6"/>
      <c r="D15" s="7"/>
    </row>
    <row r="16" customFormat="false" ht="15" hidden="false" customHeight="false" outlineLevel="0" collapsed="false">
      <c r="B16" s="5"/>
      <c r="C16" s="6"/>
      <c r="D16" s="7"/>
    </row>
  </sheetData>
  <mergeCells count="3">
    <mergeCell ref="B2:E2"/>
    <mergeCell ref="B4:E4"/>
    <mergeCell ref="B14:E1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LibreOffice/7.4.5.1$Windows_X86_64 LibreOffice_project/9c0871452b3918c1019dde9bfac75448afc4b57f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2020-11-04T15:40:30Z</dcterms:created>
  <dc:creator>Renata Correa Vicente</dc:creator>
  <dc:description/>
  <dc:language>pt-BR</dc:language>
  <cp:lastModifiedBy/>
  <cp:lastPrinted>2023-07-04T10:52:43Z</cp:lastPrinted>
  <dcterms:modified xsi:type="dcterms:W3CDTF">2024-01-11T08:43:09Z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