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icente\Desktop\Portal Transparencia - DCT\informações 2025\"/>
    </mc:Choice>
  </mc:AlternateContent>
  <xr:revisionPtr revIDLastSave="0" documentId="13_ncr:1_{76AF4586-9262-43B1-9665-4D18EBE30C40}" xr6:coauthVersionLast="47" xr6:coauthVersionMax="47" xr10:uidLastSave="{00000000-0000-0000-0000-000000000000}"/>
  <bookViews>
    <workbookView xWindow="-120" yWindow="-120" windowWidth="29040" windowHeight="15720" tabRatio="500" activeTab="4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10" r:id="rId9"/>
    <sheet name="outubro" sheetId="11" r:id="rId10"/>
    <sheet name="novembro" sheetId="12" r:id="rId11"/>
    <sheet name="dezembro" sheetId="13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0" i="5" l="1"/>
  <c r="C9" i="5"/>
  <c r="C6" i="5"/>
  <c r="C9" i="4"/>
  <c r="C8" i="4"/>
  <c r="C7" i="4"/>
  <c r="C6" i="4"/>
  <c r="C5" i="3"/>
  <c r="C12" i="2"/>
  <c r="C11" i="2"/>
  <c r="C8" i="2"/>
  <c r="C5" i="2"/>
  <c r="C17" i="1"/>
  <c r="C16" i="1"/>
  <c r="C15" i="1"/>
  <c r="C14" i="1"/>
  <c r="C13" i="1"/>
  <c r="C12" i="1"/>
  <c r="C8" i="1"/>
  <c r="C6" i="1"/>
  <c r="C5" i="1"/>
</calcChain>
</file>

<file path=xl/sharedStrings.xml><?xml version="1.0" encoding="utf-8"?>
<sst xmlns="http://schemas.openxmlformats.org/spreadsheetml/2006/main" count="479" uniqueCount="45">
  <si>
    <t>CNPJ 
TERCEIRIZADO</t>
  </si>
  <si>
    <t>VALOR PAGO</t>
  </si>
  <si>
    <t>AÇÃO DE REGRESSO</t>
  </si>
  <si>
    <t>VALOR DA RETENÇÃO CONTRATUAL, SE HOUVER</t>
  </si>
  <si>
    <t>RPV</t>
  </si>
  <si>
    <t>AÇÃO EM ANDAMENTO</t>
  </si>
  <si>
    <t>NÃO HOUVE</t>
  </si>
  <si>
    <t>PRECATÓRIO</t>
  </si>
  <si>
    <t>00.315.145/0001-81</t>
  </si>
  <si>
    <t>64.852.114/0001-42</t>
  </si>
  <si>
    <t>71.485.056/0001-21</t>
  </si>
  <si>
    <t>09.627.870/0001-60</t>
  </si>
  <si>
    <t>14.999.138/0001-50</t>
  </si>
  <si>
    <t>08.015.235/0001-69</t>
  </si>
  <si>
    <t>26.465.691/0001-92</t>
  </si>
  <si>
    <t>46.634.044/0001-74</t>
  </si>
  <si>
    <t>DEZEMBRO / 2025</t>
  </si>
  <si>
    <t>NOVEMBRO / 2025</t>
  </si>
  <si>
    <t>OUTUBRO / 2025</t>
  </si>
  <si>
    <t>SETEMBRO / 2025</t>
  </si>
  <si>
    <t>AGOSTO / 2025</t>
  </si>
  <si>
    <t>JULHO / 2025</t>
  </si>
  <si>
    <t>JUNHO / 2025</t>
  </si>
  <si>
    <t>MAIO / 2025</t>
  </si>
  <si>
    <t>ABRIL / 2025</t>
  </si>
  <si>
    <t>MARÇO / 2025</t>
  </si>
  <si>
    <t>FEVEREIRO / 2025</t>
  </si>
  <si>
    <t>JANEIRO / 2025</t>
  </si>
  <si>
    <t>08.431.441/0001-50</t>
  </si>
  <si>
    <t>03.887.856/0001-19</t>
  </si>
  <si>
    <t>15.186.573/0001-29</t>
  </si>
  <si>
    <t>03.633.268/0001-59</t>
  </si>
  <si>
    <t>12.777.584/0001-95</t>
  </si>
  <si>
    <t>46.729.257/0001-80</t>
  </si>
  <si>
    <t>09.364.927/0001-85</t>
  </si>
  <si>
    <t>00.623.242/0001-31</t>
  </si>
  <si>
    <t>62.436.282/0001-21</t>
  </si>
  <si>
    <t>13.529.902/0001-61</t>
  </si>
  <si>
    <t>05.470.660/0001-50</t>
  </si>
  <si>
    <t>09.403.899/0001-68</t>
  </si>
  <si>
    <t>07.246.321/0001-10</t>
  </si>
  <si>
    <t>09.635.153/0001-80</t>
  </si>
  <si>
    <t>10.385.438/0001-99</t>
  </si>
  <si>
    <t>02.190.877/0001-18</t>
  </si>
  <si>
    <t>44.164.606/0001-38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</si>
</sst>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_-&quot;R$ &quot;* #,##0.00_-;&quot;-R$ &quot;* #,##0.00_-;_-&quot;R$ &quot;* \-??_-;_-@_-"/>
    <numFmt numFmtId="166" formatCode="_-* #,##0.00_-;\-* #,##0.00_-;_-* \-??_-;_-@_-"/>
    <numFmt numFmtId="167" formatCode="#,##0.00;[Red]#,##0.00"/>
  </numFmts>
  <fonts count="7" x14ac:knownFonts="1">
    <font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5" fillId="0" borderId="0" applyBorder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166" fontId="0" fillId="0" borderId="1" xfId="1" applyNumberFormat="1" applyFont="1" applyBorder="1" applyAlignment="1" applyProtection="1"/>
    <xf numFmtId="0" fontId="3" fillId="0" borderId="1" xfId="0" applyFont="1" applyBorder="1" applyAlignment="1">
      <alignment horizontal="center"/>
    </xf>
    <xf numFmtId="166" fontId="0" fillId="0" borderId="1" xfId="0" applyNumberFormat="1" applyFont="1" applyBorder="1" applyAlignment="1">
      <alignment vertical="top"/>
    </xf>
    <xf numFmtId="167" fontId="0" fillId="0" borderId="1" xfId="0" applyNumberFormat="1" applyBorder="1"/>
    <xf numFmtId="0" fontId="0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166" fontId="0" fillId="0" borderId="1" xfId="1" applyNumberFormat="1" applyFont="1" applyBorder="1" applyProtection="1"/>
    <xf numFmtId="0" fontId="0" fillId="0" borderId="1" xfId="0" applyBorder="1"/>
    <xf numFmtId="0" fontId="0" fillId="0" borderId="1" xfId="0" applyBorder="1" applyAlignment="1">
      <alignment horizontal="center"/>
    </xf>
    <xf numFmtId="167" fontId="6" fillId="0" borderId="1" xfId="0" applyNumberFormat="1" applyFont="1" applyBorder="1"/>
    <xf numFmtId="166" fontId="0" fillId="0" borderId="2" xfId="1" applyNumberFormat="1" applyFont="1" applyBorder="1" applyProtection="1"/>
    <xf numFmtId="166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0"/>
  <sheetViews>
    <sheetView zoomScaleNormal="100" workbookViewId="0">
      <selection activeCell="H14" sqref="H14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2" t="s">
        <v>15</v>
      </c>
      <c r="C5" s="11">
        <f>1091.21+3010.2</f>
        <v>4101.41</v>
      </c>
      <c r="D5" s="5" t="s">
        <v>5</v>
      </c>
      <c r="E5" s="5" t="s">
        <v>6</v>
      </c>
    </row>
    <row r="6" spans="2:5" x14ac:dyDescent="0.25">
      <c r="B6" s="12" t="s">
        <v>11</v>
      </c>
      <c r="C6" s="11">
        <f>4142.88+621.43</f>
        <v>4764.3100000000004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7889.94</v>
      </c>
      <c r="D7" s="5" t="s">
        <v>5</v>
      </c>
      <c r="E7" s="5" t="s">
        <v>6</v>
      </c>
    </row>
    <row r="8" spans="2:5" x14ac:dyDescent="0.25">
      <c r="B8" s="12" t="s">
        <v>15</v>
      </c>
      <c r="C8" s="11">
        <f>4361.39+4500.77</f>
        <v>8862.16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v>8799.3799999999992</v>
      </c>
      <c r="D9" s="5" t="s">
        <v>5</v>
      </c>
      <c r="E9" s="5" t="s">
        <v>6</v>
      </c>
    </row>
    <row r="10" spans="2:5" x14ac:dyDescent="0.25">
      <c r="B10" s="12" t="s">
        <v>12</v>
      </c>
      <c r="C10" s="11">
        <v>7780.87</v>
      </c>
      <c r="D10" s="5" t="s">
        <v>5</v>
      </c>
      <c r="E10" s="5" t="s">
        <v>6</v>
      </c>
    </row>
    <row r="11" spans="2:5" x14ac:dyDescent="0.25">
      <c r="B11" s="12" t="s">
        <v>13</v>
      </c>
      <c r="C11" s="11">
        <v>1514.43</v>
      </c>
      <c r="D11" s="5" t="s">
        <v>5</v>
      </c>
      <c r="E11" s="5" t="s">
        <v>6</v>
      </c>
    </row>
    <row r="12" spans="2:5" x14ac:dyDescent="0.25">
      <c r="B12" s="12" t="s">
        <v>11</v>
      </c>
      <c r="C12" s="11">
        <f>36211.51+3555.56</f>
        <v>39767.07</v>
      </c>
      <c r="D12" s="5" t="s">
        <v>5</v>
      </c>
      <c r="E12" s="5" t="s">
        <v>6</v>
      </c>
    </row>
    <row r="13" spans="2:5" x14ac:dyDescent="0.25">
      <c r="B13" s="12" t="s">
        <v>28</v>
      </c>
      <c r="C13" s="11">
        <f>19286.32+830.27</f>
        <v>20116.59</v>
      </c>
      <c r="D13" s="5" t="s">
        <v>5</v>
      </c>
      <c r="E13" s="5" t="s">
        <v>6</v>
      </c>
    </row>
    <row r="14" spans="2:5" x14ac:dyDescent="0.25">
      <c r="B14" s="12" t="s">
        <v>9</v>
      </c>
      <c r="C14" s="11">
        <f>1992.59+3515.89</f>
        <v>5508.48</v>
      </c>
      <c r="D14" s="5" t="s">
        <v>5</v>
      </c>
      <c r="E14" s="5" t="s">
        <v>6</v>
      </c>
    </row>
    <row r="15" spans="2:5" x14ac:dyDescent="0.25">
      <c r="B15" s="12" t="s">
        <v>14</v>
      </c>
      <c r="C15" s="11">
        <f>9105.68+1259.09</f>
        <v>10364.77</v>
      </c>
      <c r="D15" s="5" t="s">
        <v>5</v>
      </c>
      <c r="E15" s="5" t="s">
        <v>6</v>
      </c>
    </row>
    <row r="16" spans="2:5" x14ac:dyDescent="0.25">
      <c r="B16" s="12" t="s">
        <v>14</v>
      </c>
      <c r="C16" s="11">
        <f>8992.01+1244.08</f>
        <v>10236.09</v>
      </c>
      <c r="D16" s="5" t="s">
        <v>5</v>
      </c>
      <c r="E16" s="5" t="s">
        <v>6</v>
      </c>
    </row>
    <row r="17" spans="2:5" x14ac:dyDescent="0.25">
      <c r="B17" s="12" t="s">
        <v>10</v>
      </c>
      <c r="C17" s="11">
        <f>4115.73+593.1</f>
        <v>4708.83</v>
      </c>
      <c r="D17" s="5" t="s">
        <v>5</v>
      </c>
      <c r="E17" s="5" t="s">
        <v>6</v>
      </c>
    </row>
    <row r="18" spans="2:5" x14ac:dyDescent="0.25">
      <c r="B18" s="13"/>
      <c r="C18" s="11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AD6CF-AC89-4C53-8366-0C2B1BD4B8D5}">
  <dimension ref="B2:E19"/>
  <sheetViews>
    <sheetView zoomScaleNormal="100" workbookViewId="0">
      <selection activeCell="B22" sqref="B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18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x14ac:dyDescent="0.25">
      <c r="B16" s="3"/>
      <c r="C16" s="4"/>
      <c r="D16" s="5"/>
      <c r="E16" s="5"/>
    </row>
    <row r="17" spans="2:5" ht="19.5" x14ac:dyDescent="0.3">
      <c r="B17" s="19" t="s">
        <v>7</v>
      </c>
      <c r="C17" s="19"/>
      <c r="D17" s="19"/>
      <c r="E17" s="19"/>
    </row>
    <row r="18" spans="2:5" x14ac:dyDescent="0.25">
      <c r="B18" s="3"/>
      <c r="C18" s="4"/>
      <c r="D18" s="5"/>
      <c r="E18" s="5"/>
    </row>
    <row r="19" spans="2:5" x14ac:dyDescent="0.25">
      <c r="B19" s="3"/>
      <c r="C19" s="4"/>
      <c r="D19" s="5"/>
      <c r="E19" s="5"/>
    </row>
  </sheetData>
  <mergeCells count="3">
    <mergeCell ref="B2:E2"/>
    <mergeCell ref="B4:E4"/>
    <mergeCell ref="B17:E1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95C3-A674-467E-8F83-9E5C680F6C7F}">
  <dimension ref="B2:E15"/>
  <sheetViews>
    <sheetView zoomScaleNormal="100" workbookViewId="0">
      <selection activeCell="B16" sqref="B1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17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6AE9-C4A5-46E9-B786-807094DA90EB}">
  <dimension ref="B2:E21"/>
  <sheetViews>
    <sheetView zoomScaleNormal="100" workbookViewId="0">
      <selection activeCell="B3" sqref="B3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2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3"/>
      <c r="C18" s="4"/>
      <c r="D18" s="5"/>
      <c r="E18" s="5"/>
    </row>
    <row r="19" spans="2:5" ht="19.5" x14ac:dyDescent="0.3">
      <c r="B19" s="19" t="s">
        <v>7</v>
      </c>
      <c r="C19" s="19"/>
      <c r="D19" s="19"/>
      <c r="E19" s="19"/>
    </row>
    <row r="20" spans="2:5" x14ac:dyDescent="0.25">
      <c r="B20" s="12"/>
      <c r="C20" s="15"/>
      <c r="D20" s="5"/>
      <c r="E20" s="5"/>
    </row>
    <row r="21" spans="2:5" x14ac:dyDescent="0.25">
      <c r="B21" s="3"/>
      <c r="C21" s="4"/>
      <c r="D21" s="5"/>
      <c r="E21" s="5"/>
    </row>
  </sheetData>
  <mergeCells count="3">
    <mergeCell ref="B2:E2"/>
    <mergeCell ref="B4:E4"/>
    <mergeCell ref="B19:E19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5"/>
  <sheetViews>
    <sheetView zoomScaleNormal="100" workbookViewId="0">
      <selection activeCell="E21" sqref="E21"/>
    </sheetView>
  </sheetViews>
  <sheetFormatPr defaultColWidth="8.7109375" defaultRowHeight="15" x14ac:dyDescent="0.25"/>
  <cols>
    <col min="2" max="2" width="18" customWidth="1"/>
    <col min="3" max="3" width="12.7109375" customWidth="1"/>
    <col min="4" max="4" width="22" customWidth="1"/>
    <col min="5" max="5" width="14" customWidth="1"/>
  </cols>
  <sheetData>
    <row r="2" spans="2:5" ht="19.5" x14ac:dyDescent="0.3">
      <c r="B2" s="18" t="s">
        <v>26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x14ac:dyDescent="0.25">
      <c r="B5" s="10" t="s">
        <v>29</v>
      </c>
      <c r="C5" s="11">
        <f>34597.08+1408.43</f>
        <v>36005.51</v>
      </c>
      <c r="D5" s="5" t="s">
        <v>5</v>
      </c>
      <c r="E5" s="5" t="s">
        <v>6</v>
      </c>
    </row>
    <row r="6" spans="2:5" x14ac:dyDescent="0.25">
      <c r="B6" s="12" t="s">
        <v>15</v>
      </c>
      <c r="C6" s="11">
        <v>33459.26</v>
      </c>
      <c r="D6" s="5" t="s">
        <v>5</v>
      </c>
      <c r="E6" s="5" t="s">
        <v>6</v>
      </c>
    </row>
    <row r="7" spans="2:5" x14ac:dyDescent="0.25">
      <c r="B7" s="12" t="s">
        <v>30</v>
      </c>
      <c r="C7" s="11">
        <v>8191.96</v>
      </c>
      <c r="D7" s="5" t="s">
        <v>5</v>
      </c>
      <c r="E7" s="5" t="s">
        <v>6</v>
      </c>
    </row>
    <row r="8" spans="2:5" x14ac:dyDescent="0.25">
      <c r="B8" s="12" t="s">
        <v>11</v>
      </c>
      <c r="C8" s="11">
        <f>13231.15+1761.49</f>
        <v>14992.64</v>
      </c>
      <c r="D8" s="5" t="s">
        <v>5</v>
      </c>
      <c r="E8" s="5" t="s">
        <v>6</v>
      </c>
    </row>
    <row r="9" spans="2:5" x14ac:dyDescent="0.25">
      <c r="B9" s="12" t="s">
        <v>31</v>
      </c>
      <c r="C9" s="16">
        <v>31595.94</v>
      </c>
      <c r="D9" s="5" t="s">
        <v>5</v>
      </c>
      <c r="E9" s="5" t="s">
        <v>6</v>
      </c>
    </row>
    <row r="10" spans="2:5" x14ac:dyDescent="0.25">
      <c r="B10" s="12" t="s">
        <v>30</v>
      </c>
      <c r="C10" s="11">
        <v>16300.68</v>
      </c>
      <c r="D10" s="5" t="s">
        <v>5</v>
      </c>
      <c r="E10" s="5" t="s">
        <v>6</v>
      </c>
    </row>
    <row r="11" spans="2:5" x14ac:dyDescent="0.25">
      <c r="B11" s="12" t="s">
        <v>11</v>
      </c>
      <c r="C11" s="11">
        <f>32145.83+3019.37+1350.82</f>
        <v>36516.020000000004</v>
      </c>
      <c r="D11" s="5" t="s">
        <v>5</v>
      </c>
      <c r="E11" s="5" t="s">
        <v>6</v>
      </c>
    </row>
    <row r="12" spans="2:5" x14ac:dyDescent="0.25">
      <c r="B12" s="12" t="s">
        <v>28</v>
      </c>
      <c r="C12" s="11">
        <f>15039.91+1434.55</f>
        <v>16474.46</v>
      </c>
      <c r="D12" s="5" t="s">
        <v>5</v>
      </c>
      <c r="E12" s="5" t="s">
        <v>6</v>
      </c>
    </row>
    <row r="13" spans="2:5" x14ac:dyDescent="0.25">
      <c r="B13" s="3"/>
      <c r="C13" s="6"/>
      <c r="D13" s="5"/>
      <c r="E13" s="5"/>
    </row>
    <row r="14" spans="2:5" ht="19.5" x14ac:dyDescent="0.3">
      <c r="B14" s="19" t="s">
        <v>7</v>
      </c>
      <c r="C14" s="19"/>
      <c r="D14" s="19"/>
      <c r="E14" s="19"/>
    </row>
    <row r="15" spans="2:5" ht="15.75" x14ac:dyDescent="0.25">
      <c r="B15" s="3"/>
      <c r="C15" s="7"/>
      <c r="D15" s="8"/>
      <c r="E15" s="9"/>
    </row>
  </sheetData>
  <mergeCells count="3">
    <mergeCell ref="B2:E2"/>
    <mergeCell ref="B4:E4"/>
    <mergeCell ref="B14:E1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55"/>
  <sheetViews>
    <sheetView zoomScaleNormal="100" workbookViewId="0">
      <selection activeCell="F26" sqref="F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25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11</v>
      </c>
      <c r="C5" s="11">
        <f>4152.71+4427.81</f>
        <v>8580.52</v>
      </c>
      <c r="D5" s="5" t="s">
        <v>5</v>
      </c>
      <c r="E5" s="5" t="s">
        <v>6</v>
      </c>
    </row>
    <row r="6" spans="2:5" ht="15" customHeight="1" x14ac:dyDescent="0.25">
      <c r="B6" s="12" t="s">
        <v>12</v>
      </c>
      <c r="C6" s="11">
        <v>15416.76</v>
      </c>
      <c r="D6" s="5" t="s">
        <v>5</v>
      </c>
      <c r="E6" s="5" t="s">
        <v>6</v>
      </c>
    </row>
    <row r="7" spans="2:5" ht="15" customHeight="1" x14ac:dyDescent="0.25">
      <c r="B7" s="12" t="s">
        <v>11</v>
      </c>
      <c r="C7" s="11">
        <v>9634.19</v>
      </c>
      <c r="D7" s="5" t="s">
        <v>5</v>
      </c>
      <c r="E7" s="5" t="s">
        <v>6</v>
      </c>
    </row>
    <row r="8" spans="2:5" ht="15" customHeight="1" x14ac:dyDescent="0.25">
      <c r="B8" s="12" t="s">
        <v>32</v>
      </c>
      <c r="C8" s="11">
        <v>28636.87</v>
      </c>
      <c r="D8" s="5" t="s">
        <v>5</v>
      </c>
      <c r="E8" s="5" t="s">
        <v>6</v>
      </c>
    </row>
    <row r="9" spans="2:5" ht="15" customHeight="1" x14ac:dyDescent="0.25">
      <c r="B9" s="12" t="s">
        <v>9</v>
      </c>
      <c r="C9" s="11">
        <v>1568.82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9" t="s">
        <v>7</v>
      </c>
      <c r="C11" s="19"/>
      <c r="D11" s="19"/>
      <c r="E11" s="19"/>
    </row>
    <row r="12" spans="2:5" ht="15" customHeight="1" x14ac:dyDescent="0.25">
      <c r="B12" s="12" t="s">
        <v>8</v>
      </c>
      <c r="C12" s="14">
        <v>279290.14</v>
      </c>
      <c r="D12" s="5" t="s">
        <v>5</v>
      </c>
      <c r="E12" s="5" t="s">
        <v>6</v>
      </c>
    </row>
    <row r="13" spans="2:5" ht="15" customHeight="1" x14ac:dyDescent="0.25">
      <c r="B13" s="12" t="s">
        <v>12</v>
      </c>
      <c r="C13" s="14">
        <v>54472.639999999999</v>
      </c>
      <c r="D13" s="5" t="s">
        <v>5</v>
      </c>
      <c r="E13" s="5" t="s">
        <v>6</v>
      </c>
    </row>
    <row r="14" spans="2:5" ht="15" customHeight="1" x14ac:dyDescent="0.25">
      <c r="B14" s="12" t="s">
        <v>33</v>
      </c>
      <c r="C14" s="14">
        <v>132892.14000000001</v>
      </c>
      <c r="D14" s="5" t="s">
        <v>5</v>
      </c>
      <c r="E14" s="5" t="s">
        <v>6</v>
      </c>
    </row>
    <row r="15" spans="2:5" ht="15" customHeight="1" x14ac:dyDescent="0.25">
      <c r="B15" s="12" t="s">
        <v>11</v>
      </c>
      <c r="C15" s="14">
        <v>50647.05</v>
      </c>
      <c r="D15" s="5" t="s">
        <v>5</v>
      </c>
      <c r="E15" s="5" t="s">
        <v>6</v>
      </c>
    </row>
    <row r="16" spans="2:5" x14ac:dyDescent="0.25">
      <c r="B16" s="12" t="s">
        <v>34</v>
      </c>
      <c r="C16" s="14">
        <v>59992.7</v>
      </c>
      <c r="D16" s="5" t="s">
        <v>5</v>
      </c>
      <c r="E16" s="5" t="s">
        <v>6</v>
      </c>
    </row>
    <row r="17" spans="2:5" x14ac:dyDescent="0.25">
      <c r="B17" s="12" t="s">
        <v>30</v>
      </c>
      <c r="C17" s="14">
        <v>52084.18</v>
      </c>
      <c r="D17" s="5" t="s">
        <v>5</v>
      </c>
      <c r="E17" s="5" t="s">
        <v>6</v>
      </c>
    </row>
    <row r="18" spans="2:5" x14ac:dyDescent="0.25">
      <c r="B18" s="12" t="s">
        <v>34</v>
      </c>
      <c r="C18" s="14">
        <v>89305.279999999999</v>
      </c>
      <c r="D18" s="5" t="s">
        <v>5</v>
      </c>
      <c r="E18" s="5" t="s">
        <v>6</v>
      </c>
    </row>
    <row r="19" spans="2:5" x14ac:dyDescent="0.25">
      <c r="B19" s="12" t="s">
        <v>15</v>
      </c>
      <c r="C19" s="14">
        <v>247255.05</v>
      </c>
      <c r="D19" s="5" t="s">
        <v>5</v>
      </c>
      <c r="E19" s="5" t="s">
        <v>6</v>
      </c>
    </row>
    <row r="20" spans="2:5" x14ac:dyDescent="0.25">
      <c r="B20" s="12" t="s">
        <v>30</v>
      </c>
      <c r="C20" s="14">
        <v>65648.759999999995</v>
      </c>
      <c r="D20" s="5" t="s">
        <v>5</v>
      </c>
      <c r="E20" s="5" t="s">
        <v>6</v>
      </c>
    </row>
    <row r="21" spans="2:5" x14ac:dyDescent="0.25">
      <c r="B21" s="10" t="s">
        <v>15</v>
      </c>
      <c r="C21" s="14">
        <v>93015.47</v>
      </c>
      <c r="D21" s="5" t="s">
        <v>5</v>
      </c>
      <c r="E21" s="5" t="s">
        <v>6</v>
      </c>
    </row>
    <row r="22" spans="2:5" x14ac:dyDescent="0.25">
      <c r="B22" s="12" t="s">
        <v>35</v>
      </c>
      <c r="C22" s="14">
        <v>172564.56</v>
      </c>
      <c r="D22" s="5" t="s">
        <v>5</v>
      </c>
      <c r="E22" s="5" t="s">
        <v>6</v>
      </c>
    </row>
    <row r="23" spans="2:5" x14ac:dyDescent="0.25">
      <c r="B23" s="12" t="s">
        <v>15</v>
      </c>
      <c r="C23" s="14">
        <v>72321.36</v>
      </c>
      <c r="D23" s="5" t="s">
        <v>5</v>
      </c>
      <c r="E23" s="5" t="s">
        <v>6</v>
      </c>
    </row>
    <row r="24" spans="2:5" x14ac:dyDescent="0.25">
      <c r="B24" s="12" t="s">
        <v>13</v>
      </c>
      <c r="C24" s="14">
        <v>118324.21</v>
      </c>
      <c r="D24" s="5" t="s">
        <v>5</v>
      </c>
      <c r="E24" s="5" t="s">
        <v>6</v>
      </c>
    </row>
    <row r="25" spans="2:5" x14ac:dyDescent="0.25">
      <c r="B25" s="12" t="s">
        <v>10</v>
      </c>
      <c r="C25" s="14">
        <v>62555.360000000001</v>
      </c>
      <c r="D25" s="5" t="s">
        <v>5</v>
      </c>
      <c r="E25" s="5" t="s">
        <v>6</v>
      </c>
    </row>
    <row r="26" spans="2:5" x14ac:dyDescent="0.25">
      <c r="B26" s="12" t="s">
        <v>36</v>
      </c>
      <c r="C26" s="14">
        <v>108523.48</v>
      </c>
      <c r="D26" s="5" t="s">
        <v>5</v>
      </c>
      <c r="E26" s="5" t="s">
        <v>6</v>
      </c>
    </row>
    <row r="27" spans="2:5" x14ac:dyDescent="0.25">
      <c r="B27" s="12" t="s">
        <v>30</v>
      </c>
      <c r="C27" s="14">
        <v>56024.41</v>
      </c>
      <c r="D27" s="5" t="s">
        <v>5</v>
      </c>
      <c r="E27" s="5" t="s">
        <v>6</v>
      </c>
    </row>
    <row r="28" spans="2:5" x14ac:dyDescent="0.25">
      <c r="B28" s="10" t="s">
        <v>15</v>
      </c>
      <c r="C28" s="14">
        <v>91191.6</v>
      </c>
      <c r="D28" s="5" t="s">
        <v>5</v>
      </c>
      <c r="E28" s="5" t="s">
        <v>6</v>
      </c>
    </row>
    <row r="29" spans="2:5" x14ac:dyDescent="0.25">
      <c r="B29" s="12" t="s">
        <v>12</v>
      </c>
      <c r="C29" s="14">
        <v>98139.38</v>
      </c>
      <c r="D29" s="5" t="s">
        <v>5</v>
      </c>
      <c r="E29" s="5" t="s">
        <v>6</v>
      </c>
    </row>
    <row r="30" spans="2:5" x14ac:dyDescent="0.25">
      <c r="B30" s="10" t="s">
        <v>29</v>
      </c>
      <c r="C30" s="14">
        <v>53155.92</v>
      </c>
      <c r="D30" s="5" t="s">
        <v>5</v>
      </c>
      <c r="E30" s="5" t="s">
        <v>6</v>
      </c>
    </row>
    <row r="31" spans="2:5" x14ac:dyDescent="0.25">
      <c r="B31" s="12" t="s">
        <v>37</v>
      </c>
      <c r="C31" s="14">
        <v>74965.09</v>
      </c>
      <c r="D31" s="5" t="s">
        <v>5</v>
      </c>
      <c r="E31" s="5" t="s">
        <v>6</v>
      </c>
    </row>
    <row r="32" spans="2:5" x14ac:dyDescent="0.25">
      <c r="B32" s="10" t="s">
        <v>33</v>
      </c>
      <c r="C32" s="14">
        <v>73048.92</v>
      </c>
      <c r="D32" s="5" t="s">
        <v>5</v>
      </c>
      <c r="E32" s="5" t="s">
        <v>6</v>
      </c>
    </row>
    <row r="33" spans="2:5" x14ac:dyDescent="0.25">
      <c r="B33" s="12" t="s">
        <v>15</v>
      </c>
      <c r="C33" s="14">
        <v>195154.53</v>
      </c>
      <c r="D33" s="5" t="s">
        <v>5</v>
      </c>
      <c r="E33" s="5" t="s">
        <v>6</v>
      </c>
    </row>
    <row r="34" spans="2:5" x14ac:dyDescent="0.25">
      <c r="B34" s="12" t="s">
        <v>35</v>
      </c>
      <c r="C34" s="14">
        <v>54177.3</v>
      </c>
      <c r="D34" s="5" t="s">
        <v>5</v>
      </c>
      <c r="E34" s="5" t="s">
        <v>6</v>
      </c>
    </row>
    <row r="35" spans="2:5" x14ac:dyDescent="0.25">
      <c r="B35" s="10" t="s">
        <v>33</v>
      </c>
      <c r="C35" s="14">
        <v>351727.7</v>
      </c>
      <c r="D35" s="5" t="s">
        <v>5</v>
      </c>
      <c r="E35" s="5" t="s">
        <v>6</v>
      </c>
    </row>
    <row r="36" spans="2:5" x14ac:dyDescent="0.25">
      <c r="B36" s="10" t="s">
        <v>15</v>
      </c>
      <c r="C36" s="14">
        <v>175692.96</v>
      </c>
      <c r="D36" s="5" t="s">
        <v>5</v>
      </c>
      <c r="E36" s="5" t="s">
        <v>6</v>
      </c>
    </row>
    <row r="37" spans="2:5" x14ac:dyDescent="0.25">
      <c r="B37" s="10" t="s">
        <v>29</v>
      </c>
      <c r="C37" s="14">
        <v>47157.56</v>
      </c>
      <c r="D37" s="5" t="s">
        <v>5</v>
      </c>
      <c r="E37" s="5" t="s">
        <v>6</v>
      </c>
    </row>
    <row r="38" spans="2:5" x14ac:dyDescent="0.25">
      <c r="B38" s="10" t="s">
        <v>29</v>
      </c>
      <c r="C38" s="14">
        <v>67927.78</v>
      </c>
      <c r="D38" s="5" t="s">
        <v>5</v>
      </c>
      <c r="E38" s="5" t="s">
        <v>6</v>
      </c>
    </row>
    <row r="39" spans="2:5" x14ac:dyDescent="0.25">
      <c r="B39" s="10" t="s">
        <v>38</v>
      </c>
      <c r="C39" s="14">
        <v>97314.85</v>
      </c>
      <c r="D39" s="5" t="s">
        <v>5</v>
      </c>
      <c r="E39" s="5" t="s">
        <v>6</v>
      </c>
    </row>
    <row r="40" spans="2:5" x14ac:dyDescent="0.25">
      <c r="B40" s="10" t="s">
        <v>39</v>
      </c>
      <c r="C40" s="14">
        <v>108245.05</v>
      </c>
      <c r="D40" s="5" t="s">
        <v>5</v>
      </c>
      <c r="E40" s="5" t="s">
        <v>6</v>
      </c>
    </row>
    <row r="41" spans="2:5" x14ac:dyDescent="0.25">
      <c r="B41" s="10" t="s">
        <v>38</v>
      </c>
      <c r="C41" s="14">
        <v>485292.41</v>
      </c>
      <c r="D41" s="5" t="s">
        <v>5</v>
      </c>
      <c r="E41" s="5" t="s">
        <v>6</v>
      </c>
    </row>
    <row r="42" spans="2:5" x14ac:dyDescent="0.25">
      <c r="B42" s="12" t="s">
        <v>15</v>
      </c>
      <c r="C42" s="14">
        <v>86074.74</v>
      </c>
      <c r="D42" s="5" t="s">
        <v>5</v>
      </c>
      <c r="E42" s="5" t="s">
        <v>6</v>
      </c>
    </row>
    <row r="43" spans="2:5" x14ac:dyDescent="0.25">
      <c r="B43" s="12" t="s">
        <v>12</v>
      </c>
      <c r="C43" s="14">
        <v>81474.05</v>
      </c>
      <c r="D43" s="5" t="s">
        <v>5</v>
      </c>
      <c r="E43" s="5" t="s">
        <v>6</v>
      </c>
    </row>
    <row r="44" spans="2:5" x14ac:dyDescent="0.25">
      <c r="B44" s="10" t="s">
        <v>10</v>
      </c>
      <c r="C44" s="14">
        <v>52282.31</v>
      </c>
      <c r="D44" s="5" t="s">
        <v>5</v>
      </c>
      <c r="E44" s="5" t="s">
        <v>6</v>
      </c>
    </row>
    <row r="45" spans="2:5" x14ac:dyDescent="0.25">
      <c r="B45" s="12" t="s">
        <v>35</v>
      </c>
      <c r="C45" s="14">
        <v>139136.6</v>
      </c>
      <c r="D45" s="5" t="s">
        <v>5</v>
      </c>
      <c r="E45" s="5" t="s">
        <v>6</v>
      </c>
    </row>
    <row r="46" spans="2:5" x14ac:dyDescent="0.25">
      <c r="B46" s="12" t="s">
        <v>11</v>
      </c>
      <c r="C46" s="14">
        <v>55707</v>
      </c>
      <c r="D46" s="5" t="s">
        <v>5</v>
      </c>
      <c r="E46" s="5" t="s">
        <v>6</v>
      </c>
    </row>
    <row r="47" spans="2:5" x14ac:dyDescent="0.25">
      <c r="B47" s="12" t="s">
        <v>30</v>
      </c>
      <c r="C47" s="14">
        <v>51116.81</v>
      </c>
      <c r="D47" s="5" t="s">
        <v>5</v>
      </c>
      <c r="E47" s="5" t="s">
        <v>6</v>
      </c>
    </row>
    <row r="48" spans="2:5" x14ac:dyDescent="0.25">
      <c r="B48" s="12" t="s">
        <v>15</v>
      </c>
      <c r="C48" s="14">
        <v>85957.52</v>
      </c>
      <c r="D48" s="5" t="s">
        <v>5</v>
      </c>
      <c r="E48" s="5" t="s">
        <v>6</v>
      </c>
    </row>
    <row r="49" spans="2:5" x14ac:dyDescent="0.25">
      <c r="B49" s="12" t="s">
        <v>12</v>
      </c>
      <c r="C49" s="14">
        <v>110022.35</v>
      </c>
      <c r="D49" s="5" t="s">
        <v>5</v>
      </c>
      <c r="E49" s="5" t="s">
        <v>6</v>
      </c>
    </row>
    <row r="50" spans="2:5" x14ac:dyDescent="0.25">
      <c r="B50" s="12" t="s">
        <v>11</v>
      </c>
      <c r="C50" s="14">
        <v>87985.25</v>
      </c>
      <c r="D50" s="5" t="s">
        <v>5</v>
      </c>
      <c r="E50" s="5" t="s">
        <v>6</v>
      </c>
    </row>
    <row r="51" spans="2:5" x14ac:dyDescent="0.25">
      <c r="B51" s="10" t="s">
        <v>38</v>
      </c>
      <c r="C51" s="14">
        <v>524823.46</v>
      </c>
      <c r="D51" s="5" t="s">
        <v>5</v>
      </c>
      <c r="E51" s="5" t="s">
        <v>6</v>
      </c>
    </row>
    <row r="52" spans="2:5" x14ac:dyDescent="0.25">
      <c r="B52" s="12" t="s">
        <v>15</v>
      </c>
      <c r="C52" s="14">
        <v>316838.38</v>
      </c>
      <c r="D52" s="5" t="s">
        <v>5</v>
      </c>
      <c r="E52" s="5" t="s">
        <v>6</v>
      </c>
    </row>
    <row r="53" spans="2:5" x14ac:dyDescent="0.25">
      <c r="B53" s="10" t="s">
        <v>40</v>
      </c>
      <c r="C53" s="14">
        <v>90640.9</v>
      </c>
      <c r="D53" s="5" t="s">
        <v>5</v>
      </c>
      <c r="E53" s="5" t="s">
        <v>6</v>
      </c>
    </row>
    <row r="54" spans="2:5" x14ac:dyDescent="0.25">
      <c r="B54" s="12" t="s">
        <v>12</v>
      </c>
      <c r="C54" s="14">
        <v>92024.51</v>
      </c>
      <c r="D54" s="5" t="s">
        <v>5</v>
      </c>
      <c r="E54" s="5" t="s">
        <v>6</v>
      </c>
    </row>
    <row r="55" spans="2:5" x14ac:dyDescent="0.25">
      <c r="B55" s="12"/>
      <c r="C55" s="7"/>
      <c r="D55" s="12"/>
      <c r="E55" s="12"/>
    </row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1"/>
  <sheetViews>
    <sheetView zoomScaleNormal="100" workbookViewId="0">
      <selection activeCell="F25" sqref="F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24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12</v>
      </c>
      <c r="C5" s="11">
        <v>4029.87</v>
      </c>
      <c r="D5" s="5" t="s">
        <v>5</v>
      </c>
      <c r="E5" s="5" t="s">
        <v>6</v>
      </c>
    </row>
    <row r="6" spans="2:5" ht="15" customHeight="1" x14ac:dyDescent="0.25">
      <c r="B6" s="12" t="s">
        <v>41</v>
      </c>
      <c r="C6" s="11">
        <f>15420.07+2183.1</f>
        <v>17603.169999999998</v>
      </c>
      <c r="D6" s="5" t="s">
        <v>5</v>
      </c>
      <c r="E6" s="5" t="s">
        <v>6</v>
      </c>
    </row>
    <row r="7" spans="2:5" ht="15" customHeight="1" x14ac:dyDescent="0.25">
      <c r="B7" s="17" t="s">
        <v>11</v>
      </c>
      <c r="C7" s="11">
        <f>43858.82+5745.43</f>
        <v>49604.25</v>
      </c>
      <c r="D7" s="5" t="s">
        <v>5</v>
      </c>
      <c r="E7" s="5" t="s">
        <v>6</v>
      </c>
    </row>
    <row r="8" spans="2:5" ht="15" customHeight="1" x14ac:dyDescent="0.25">
      <c r="B8" s="12" t="s">
        <v>9</v>
      </c>
      <c r="C8" s="11">
        <f>15174.43+1893.44</f>
        <v>17067.87</v>
      </c>
      <c r="D8" s="5" t="s">
        <v>5</v>
      </c>
      <c r="E8" s="5" t="s">
        <v>6</v>
      </c>
    </row>
    <row r="9" spans="2:5" ht="15" customHeight="1" x14ac:dyDescent="0.25">
      <c r="B9" s="12" t="s">
        <v>42</v>
      </c>
      <c r="C9" s="11">
        <f>3809.8+7116.62</f>
        <v>10926.42</v>
      </c>
      <c r="D9" s="5" t="s">
        <v>5</v>
      </c>
      <c r="E9" s="5" t="s">
        <v>6</v>
      </c>
    </row>
    <row r="10" spans="2:5" ht="15" customHeight="1" x14ac:dyDescent="0.25">
      <c r="B10" s="13"/>
      <c r="C10" s="11"/>
      <c r="D10" s="5"/>
      <c r="E10" s="5"/>
    </row>
    <row r="11" spans="2:5" ht="19.5" customHeight="1" x14ac:dyDescent="0.3">
      <c r="B11" s="19" t="s">
        <v>7</v>
      </c>
      <c r="C11" s="19"/>
      <c r="D11" s="19"/>
      <c r="E11" s="19"/>
    </row>
    <row r="12" spans="2:5" ht="15" customHeight="1" x14ac:dyDescent="0.25">
      <c r="B12" s="10" t="s">
        <v>39</v>
      </c>
      <c r="C12" s="14">
        <v>96579.8</v>
      </c>
      <c r="D12" s="5" t="s">
        <v>5</v>
      </c>
      <c r="E12" s="5" t="s">
        <v>6</v>
      </c>
    </row>
    <row r="13" spans="2:5" ht="15" customHeight="1" x14ac:dyDescent="0.25">
      <c r="B13" s="13"/>
      <c r="C13" s="15"/>
      <c r="D13" s="5"/>
      <c r="E13" s="5"/>
    </row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3">
    <mergeCell ref="B2:E2"/>
    <mergeCell ref="B4:E4"/>
    <mergeCell ref="B11:E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15"/>
  <sheetViews>
    <sheetView tabSelected="1" zoomScaleNormal="100" workbookViewId="0">
      <selection activeCell="H22" sqref="H22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23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 t="s">
        <v>43</v>
      </c>
      <c r="C5" s="11">
        <v>1418.73</v>
      </c>
      <c r="D5" s="5" t="s">
        <v>5</v>
      </c>
      <c r="E5" s="5" t="s">
        <v>6</v>
      </c>
    </row>
    <row r="6" spans="2:5" ht="15" customHeight="1" x14ac:dyDescent="0.25">
      <c r="B6" s="12" t="s">
        <v>41</v>
      </c>
      <c r="C6" s="11">
        <f>12029.38+1649.64</f>
        <v>13679.019999999999</v>
      </c>
      <c r="D6" s="5" t="s">
        <v>5</v>
      </c>
      <c r="E6" s="5" t="s">
        <v>6</v>
      </c>
    </row>
    <row r="7" spans="2:5" x14ac:dyDescent="0.25">
      <c r="B7" s="12" t="s">
        <v>8</v>
      </c>
      <c r="C7" s="11">
        <v>4916.62</v>
      </c>
      <c r="D7" s="5" t="s">
        <v>5</v>
      </c>
      <c r="E7" s="5" t="s">
        <v>6</v>
      </c>
    </row>
    <row r="8" spans="2:5" x14ac:dyDescent="0.25">
      <c r="B8" s="12" t="s">
        <v>12</v>
      </c>
      <c r="C8" s="11">
        <v>10052.41</v>
      </c>
      <c r="D8" s="5" t="s">
        <v>5</v>
      </c>
      <c r="E8" s="5" t="s">
        <v>6</v>
      </c>
    </row>
    <row r="9" spans="2:5" x14ac:dyDescent="0.25">
      <c r="B9" s="12" t="s">
        <v>14</v>
      </c>
      <c r="C9" s="11">
        <f>7984.25+1259.39</f>
        <v>9243.64</v>
      </c>
      <c r="D9" s="5" t="s">
        <v>5</v>
      </c>
      <c r="E9" s="5" t="s">
        <v>6</v>
      </c>
    </row>
    <row r="10" spans="2:5" x14ac:dyDescent="0.25">
      <c r="B10" s="12" t="s">
        <v>40</v>
      </c>
      <c r="C10" s="11">
        <f>2956.37+2956.37</f>
        <v>5912.74</v>
      </c>
      <c r="D10" s="5" t="s">
        <v>5</v>
      </c>
      <c r="E10" s="5" t="s">
        <v>6</v>
      </c>
    </row>
    <row r="11" spans="2:5" x14ac:dyDescent="0.25">
      <c r="B11" s="12" t="s">
        <v>44</v>
      </c>
      <c r="C11" s="11">
        <v>17688.87</v>
      </c>
      <c r="D11" s="5" t="s">
        <v>5</v>
      </c>
      <c r="E11" s="5" t="s">
        <v>6</v>
      </c>
    </row>
    <row r="12" spans="2:5" x14ac:dyDescent="0.25">
      <c r="B12" s="12"/>
      <c r="C12" s="11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10" t="s">
        <v>39</v>
      </c>
      <c r="C14" s="14">
        <v>383998.27</v>
      </c>
      <c r="D14" s="5" t="s">
        <v>5</v>
      </c>
      <c r="E14" s="5" t="s">
        <v>6</v>
      </c>
    </row>
    <row r="15" spans="2:5" x14ac:dyDescent="0.25">
      <c r="B15" s="12"/>
      <c r="C15" s="12"/>
      <c r="D15" s="12"/>
      <c r="E15" s="12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5"/>
  <sheetViews>
    <sheetView zoomScaleNormal="100" workbookViewId="0">
      <selection activeCell="C20" sqref="C20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22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2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x14ac:dyDescent="0.25">
      <c r="B11" s="12"/>
      <c r="C11" s="11"/>
      <c r="D11" s="5" t="s">
        <v>5</v>
      </c>
      <c r="E11" s="5" t="s">
        <v>6</v>
      </c>
    </row>
    <row r="12" spans="2:5" x14ac:dyDescent="0.25">
      <c r="B12" s="3"/>
      <c r="C12" s="4"/>
      <c r="D12" s="5"/>
      <c r="E12" s="5"/>
    </row>
    <row r="13" spans="2:5" ht="19.5" x14ac:dyDescent="0.3">
      <c r="B13" s="19" t="s">
        <v>7</v>
      </c>
      <c r="C13" s="19"/>
      <c r="D13" s="19"/>
      <c r="E13" s="19"/>
    </row>
    <row r="14" spans="2:5" x14ac:dyDescent="0.25">
      <c r="B14" s="3"/>
      <c r="C14" s="4"/>
      <c r="D14" s="5"/>
      <c r="E14" s="5"/>
    </row>
    <row r="15" spans="2:5" x14ac:dyDescent="0.25">
      <c r="B15" s="3"/>
      <c r="C15" s="4"/>
      <c r="D15" s="5"/>
      <c r="E15" s="5"/>
    </row>
  </sheetData>
  <mergeCells count="3">
    <mergeCell ref="B2:E2"/>
    <mergeCell ref="B4:E4"/>
    <mergeCell ref="B13:E13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17"/>
  <sheetViews>
    <sheetView zoomScaleNormal="100" workbookViewId="0">
      <selection activeCell="B25" sqref="B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21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2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2"/>
      <c r="C12" s="11"/>
      <c r="D12" s="5" t="s">
        <v>5</v>
      </c>
      <c r="E12" s="5" t="s">
        <v>6</v>
      </c>
    </row>
    <row r="13" spans="2:5" x14ac:dyDescent="0.25">
      <c r="B13" s="10"/>
      <c r="C13" s="11"/>
      <c r="D13" s="5" t="s">
        <v>5</v>
      </c>
      <c r="E13" s="5" t="s">
        <v>6</v>
      </c>
    </row>
    <row r="14" spans="2:5" x14ac:dyDescent="0.25">
      <c r="B14" s="3"/>
      <c r="C14" s="4"/>
      <c r="D14" s="5"/>
      <c r="E14" s="5"/>
    </row>
    <row r="15" spans="2:5" ht="19.5" x14ac:dyDescent="0.3">
      <c r="B15" s="19" t="s">
        <v>7</v>
      </c>
      <c r="C15" s="19"/>
      <c r="D15" s="19"/>
      <c r="E15" s="19"/>
    </row>
    <row r="16" spans="2:5" x14ac:dyDescent="0.25">
      <c r="B16" s="3"/>
      <c r="C16" s="4"/>
      <c r="D16" s="5"/>
      <c r="E16" s="5"/>
    </row>
    <row r="17" spans="2:5" x14ac:dyDescent="0.25">
      <c r="B17" s="3"/>
      <c r="C17" s="4"/>
      <c r="D17" s="5"/>
      <c r="E17" s="5"/>
    </row>
  </sheetData>
  <mergeCells count="3">
    <mergeCell ref="B2:E2"/>
    <mergeCell ref="B4:E4"/>
    <mergeCell ref="B15:E15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E22"/>
  <sheetViews>
    <sheetView zoomScaleNormal="100" workbookViewId="0">
      <selection activeCell="C25" sqref="C25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20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0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0"/>
      <c r="C9" s="11"/>
      <c r="D9" s="5" t="s">
        <v>5</v>
      </c>
      <c r="E9" s="5" t="s">
        <v>6</v>
      </c>
    </row>
    <row r="10" spans="2:5" ht="15" customHeight="1" x14ac:dyDescent="0.25">
      <c r="B10" s="10"/>
      <c r="C10" s="11"/>
      <c r="D10" s="5" t="s">
        <v>5</v>
      </c>
      <c r="E10" s="5" t="s">
        <v>6</v>
      </c>
    </row>
    <row r="11" spans="2:5" ht="15" customHeight="1" x14ac:dyDescent="0.25">
      <c r="B11" s="10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0"/>
      <c r="C13" s="11"/>
      <c r="D13" s="5" t="s">
        <v>5</v>
      </c>
      <c r="E13" s="5" t="s">
        <v>6</v>
      </c>
    </row>
    <row r="14" spans="2:5" ht="15" customHeight="1" x14ac:dyDescent="0.25">
      <c r="B14" s="10"/>
      <c r="C14" s="11"/>
      <c r="D14" s="5" t="s">
        <v>5</v>
      </c>
      <c r="E14" s="5" t="s">
        <v>6</v>
      </c>
    </row>
    <row r="15" spans="2:5" ht="15" customHeight="1" x14ac:dyDescent="0.25">
      <c r="B15" s="12"/>
      <c r="C15" s="11"/>
      <c r="D15" s="5" t="s">
        <v>5</v>
      </c>
      <c r="E15" s="5" t="s">
        <v>6</v>
      </c>
    </row>
    <row r="16" spans="2:5" ht="15" customHeight="1" x14ac:dyDescent="0.25">
      <c r="B16" s="12"/>
      <c r="C16" s="11"/>
      <c r="D16" s="5" t="s">
        <v>5</v>
      </c>
      <c r="E16" s="5" t="s">
        <v>6</v>
      </c>
    </row>
    <row r="17" spans="2:5" ht="15" customHeight="1" x14ac:dyDescent="0.25">
      <c r="B17" s="12"/>
      <c r="C17" s="11"/>
      <c r="D17" s="5" t="s">
        <v>5</v>
      </c>
      <c r="E17" s="5" t="s">
        <v>6</v>
      </c>
    </row>
    <row r="18" spans="2:5" x14ac:dyDescent="0.25">
      <c r="B18" s="10"/>
      <c r="C18" s="11"/>
      <c r="D18" s="5" t="s">
        <v>5</v>
      </c>
      <c r="E18" s="5" t="s">
        <v>6</v>
      </c>
    </row>
    <row r="19" spans="2:5" x14ac:dyDescent="0.25">
      <c r="B19" s="3"/>
      <c r="C19" s="4"/>
      <c r="D19" s="5"/>
      <c r="E19" s="5"/>
    </row>
    <row r="20" spans="2:5" ht="19.5" x14ac:dyDescent="0.3">
      <c r="B20" s="19" t="s">
        <v>7</v>
      </c>
      <c r="C20" s="19"/>
      <c r="D20" s="19"/>
      <c r="E20" s="19"/>
    </row>
    <row r="21" spans="2:5" x14ac:dyDescent="0.25">
      <c r="B21" s="3"/>
      <c r="C21" s="4"/>
      <c r="D21" s="5"/>
      <c r="E21" s="5"/>
    </row>
    <row r="22" spans="2:5" x14ac:dyDescent="0.25">
      <c r="B22" s="3"/>
      <c r="C22" s="4"/>
      <c r="D22" s="5"/>
      <c r="E22" s="5"/>
    </row>
  </sheetData>
  <mergeCells count="3">
    <mergeCell ref="B2:E2"/>
    <mergeCell ref="B4:E4"/>
    <mergeCell ref="B20:E20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E144-565F-43C5-A870-D8D2ED5BE203}">
  <dimension ref="B2:E20"/>
  <sheetViews>
    <sheetView zoomScaleNormal="100" workbookViewId="0">
      <selection activeCell="C26" sqref="C26"/>
    </sheetView>
  </sheetViews>
  <sheetFormatPr defaultColWidth="8.7109375" defaultRowHeight="15" x14ac:dyDescent="0.25"/>
  <cols>
    <col min="2" max="2" width="18" customWidth="1"/>
    <col min="3" max="3" width="14.28515625" customWidth="1"/>
    <col min="4" max="4" width="22" customWidth="1"/>
    <col min="5" max="5" width="14" customWidth="1"/>
  </cols>
  <sheetData>
    <row r="2" spans="2:5" ht="19.5" x14ac:dyDescent="0.3">
      <c r="B2" s="18" t="s">
        <v>19</v>
      </c>
      <c r="C2" s="18"/>
      <c r="D2" s="18"/>
      <c r="E2" s="18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9" t="s">
        <v>4</v>
      </c>
      <c r="C4" s="19"/>
      <c r="D4" s="19"/>
      <c r="E4" s="19"/>
    </row>
    <row r="5" spans="2:5" ht="15" customHeight="1" x14ac:dyDescent="0.25">
      <c r="B5" s="10"/>
      <c r="C5" s="11"/>
      <c r="D5" s="5" t="s">
        <v>5</v>
      </c>
      <c r="E5" s="5" t="s">
        <v>6</v>
      </c>
    </row>
    <row r="6" spans="2:5" ht="15" customHeight="1" x14ac:dyDescent="0.25">
      <c r="B6" s="10"/>
      <c r="C6" s="11"/>
      <c r="D6" s="5" t="s">
        <v>5</v>
      </c>
      <c r="E6" s="5" t="s">
        <v>6</v>
      </c>
    </row>
    <row r="7" spans="2:5" ht="15" customHeight="1" x14ac:dyDescent="0.25">
      <c r="B7" s="12"/>
      <c r="C7" s="11"/>
      <c r="D7" s="5" t="s">
        <v>5</v>
      </c>
      <c r="E7" s="5" t="s">
        <v>6</v>
      </c>
    </row>
    <row r="8" spans="2:5" ht="15" customHeight="1" x14ac:dyDescent="0.25">
      <c r="B8" s="10"/>
      <c r="C8" s="11"/>
      <c r="D8" s="5" t="s">
        <v>5</v>
      </c>
      <c r="E8" s="5" t="s">
        <v>6</v>
      </c>
    </row>
    <row r="9" spans="2:5" ht="15" customHeight="1" x14ac:dyDescent="0.25">
      <c r="B9" s="12"/>
      <c r="C9" s="11"/>
      <c r="D9" s="5" t="s">
        <v>5</v>
      </c>
      <c r="E9" s="5" t="s">
        <v>6</v>
      </c>
    </row>
    <row r="10" spans="2:5" ht="15" customHeight="1" x14ac:dyDescent="0.25">
      <c r="B10" s="12"/>
      <c r="C10" s="11"/>
      <c r="D10" s="5" t="s">
        <v>5</v>
      </c>
      <c r="E10" s="5" t="s">
        <v>6</v>
      </c>
    </row>
    <row r="11" spans="2:5" ht="15" customHeight="1" x14ac:dyDescent="0.25">
      <c r="B11" s="12"/>
      <c r="C11" s="11"/>
      <c r="D11" s="5" t="s">
        <v>5</v>
      </c>
      <c r="E11" s="5" t="s">
        <v>6</v>
      </c>
    </row>
    <row r="12" spans="2:5" ht="15" customHeight="1" x14ac:dyDescent="0.25">
      <c r="B12" s="10"/>
      <c r="C12" s="11"/>
      <c r="D12" s="5" t="s">
        <v>5</v>
      </c>
      <c r="E12" s="5" t="s">
        <v>6</v>
      </c>
    </row>
    <row r="13" spans="2:5" ht="15" customHeight="1" x14ac:dyDescent="0.25">
      <c r="B13" s="12"/>
      <c r="C13" s="11"/>
      <c r="D13" s="5" t="s">
        <v>5</v>
      </c>
      <c r="E13" s="5" t="s">
        <v>6</v>
      </c>
    </row>
    <row r="14" spans="2:5" ht="15" customHeight="1" x14ac:dyDescent="0.25">
      <c r="B14" s="12"/>
      <c r="C14" s="11"/>
      <c r="D14" s="5" t="s">
        <v>5</v>
      </c>
      <c r="E14" s="5" t="s">
        <v>6</v>
      </c>
    </row>
    <row r="15" spans="2:5" ht="15" customHeight="1" x14ac:dyDescent="0.25">
      <c r="B15" s="10"/>
      <c r="C15" s="11"/>
      <c r="D15" s="5" t="s">
        <v>5</v>
      </c>
      <c r="E15" s="5" t="s">
        <v>6</v>
      </c>
    </row>
    <row r="16" spans="2:5" ht="15" customHeight="1" x14ac:dyDescent="0.25">
      <c r="B16" s="10"/>
      <c r="C16" s="11"/>
      <c r="D16" s="5" t="s">
        <v>5</v>
      </c>
      <c r="E16" s="5" t="s">
        <v>6</v>
      </c>
    </row>
    <row r="17" spans="2:5" x14ac:dyDescent="0.25">
      <c r="B17" s="3"/>
      <c r="C17" s="4"/>
      <c r="D17" s="5"/>
      <c r="E17" s="5"/>
    </row>
    <row r="18" spans="2:5" ht="19.5" x14ac:dyDescent="0.3">
      <c r="B18" s="19" t="s">
        <v>7</v>
      </c>
      <c r="C18" s="19"/>
      <c r="D18" s="19"/>
      <c r="E18" s="19"/>
    </row>
    <row r="19" spans="2:5" x14ac:dyDescent="0.25">
      <c r="B19" s="3"/>
      <c r="C19" s="4"/>
      <c r="D19" s="5"/>
      <c r="E19" s="5"/>
    </row>
    <row r="20" spans="2:5" x14ac:dyDescent="0.25">
      <c r="B20" s="3"/>
      <c r="C20" s="4"/>
      <c r="D20" s="5"/>
      <c r="E20" s="5"/>
    </row>
  </sheetData>
  <mergeCells count="3">
    <mergeCell ref="B2:E2"/>
    <mergeCell ref="B4:E4"/>
    <mergeCell ref="B18:E1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Correa Vicente</dc:creator>
  <dc:description/>
  <cp:lastModifiedBy>Renata Correa Vicente</cp:lastModifiedBy>
  <cp:revision>6</cp:revision>
  <cp:lastPrinted>2023-07-04T10:52:43Z</cp:lastPrinted>
  <dcterms:created xsi:type="dcterms:W3CDTF">2020-11-04T15:40:30Z</dcterms:created>
  <dcterms:modified xsi:type="dcterms:W3CDTF">2025-06-04T20:04:38Z</dcterms:modified>
  <dc:language>pt-BR</dc:language>
</cp:coreProperties>
</file>