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.lima\Desktop\12° MEDIÇÃO\"/>
    </mc:Choice>
  </mc:AlternateContent>
  <xr:revisionPtr revIDLastSave="0" documentId="13_ncr:1_{66DF33FB-9455-41B0-B0E3-C34BE7443E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12° MEDIÇÃO MEMORIAL " sheetId="1" r:id="rId1"/>
  </sheets>
  <definedNames>
    <definedName name="_xlnm.Print_Area" localSheetId="0">'12° MEDIÇÃO MEMORIAL '!$A$1:$I$1349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67" i="1" l="1"/>
  <c r="I35" i="1" l="1"/>
  <c r="E19" i="1"/>
  <c r="I13" i="1" s="1"/>
  <c r="I76" i="1"/>
  <c r="E614" i="1"/>
  <c r="E616" i="1" s="1"/>
  <c r="I609" i="1" s="1"/>
  <c r="I1257" i="1"/>
  <c r="I1281" i="1"/>
  <c r="F1291" i="1"/>
  <c r="C1303" i="1" s="1"/>
  <c r="G1300" i="1"/>
  <c r="E1303" i="1" s="1"/>
  <c r="F1300" i="1"/>
  <c r="D1303" i="1" s="1"/>
  <c r="G1261" i="1"/>
  <c r="G1260" i="1"/>
  <c r="E1263" i="1" l="1"/>
  <c r="G1303" i="1"/>
  <c r="C1308" i="1" s="1"/>
  <c r="G1308" i="1" s="1"/>
  <c r="E1310" i="1" s="1"/>
  <c r="E957" i="1"/>
  <c r="I950" i="1" s="1"/>
  <c r="D980" i="1" l="1"/>
  <c r="I973" i="1" s="1"/>
  <c r="C932" i="1"/>
  <c r="G932" i="1" s="1"/>
  <c r="C934" i="1" s="1"/>
  <c r="I920" i="1" s="1"/>
  <c r="C903" i="1"/>
  <c r="G903" i="1" s="1"/>
  <c r="C905" i="1" s="1"/>
  <c r="I891" i="1" l="1"/>
  <c r="D1030" i="1" l="1"/>
  <c r="I1021" i="1" s="1"/>
  <c r="B785" i="1"/>
  <c r="B737" i="1"/>
  <c r="E687" i="1"/>
  <c r="E690" i="1" s="1"/>
  <c r="B652" i="1"/>
  <c r="E575" i="1" l="1"/>
  <c r="E535" i="1"/>
  <c r="C489" i="1"/>
  <c r="C465" i="1"/>
  <c r="C441" i="1"/>
  <c r="C301" i="1" l="1"/>
  <c r="C234" i="1"/>
  <c r="D199" i="1"/>
  <c r="D1052" i="1"/>
  <c r="I1046" i="1" s="1"/>
  <c r="I1239" i="1" l="1"/>
  <c r="I1218" i="1"/>
  <c r="I1178" i="1"/>
  <c r="F1190" i="1"/>
  <c r="B1193" i="1" s="1"/>
  <c r="C1198" i="1" s="1"/>
  <c r="G1198" i="1" s="1"/>
  <c r="E1200" i="1" s="1"/>
  <c r="G1154" i="1"/>
  <c r="B1156" i="1" s="1"/>
  <c r="C1161" i="1" s="1"/>
  <c r="G1161" i="1" s="1"/>
  <c r="E1163" i="1" s="1"/>
  <c r="I1139" i="1" s="1"/>
  <c r="C873" i="1" l="1"/>
  <c r="G873" i="1" s="1"/>
  <c r="E875" i="1" s="1"/>
  <c r="I863" i="1" s="1"/>
  <c r="C845" i="1"/>
  <c r="G845" i="1" s="1"/>
  <c r="E847" i="1" s="1"/>
  <c r="I815" i="1" s="1"/>
  <c r="C797" i="1"/>
  <c r="G797" i="1" s="1"/>
  <c r="E799" i="1" s="1"/>
  <c r="I765" i="1" s="1"/>
  <c r="D1004" i="1" l="1"/>
  <c r="C357" i="1" l="1"/>
  <c r="D1078" i="1" l="1"/>
  <c r="C333" i="1" l="1"/>
  <c r="C269" i="1"/>
  <c r="D737" i="1" l="1"/>
  <c r="E739" i="1" s="1"/>
  <c r="I717" i="1" s="1"/>
  <c r="I679" i="1"/>
  <c r="E785" i="1"/>
  <c r="D787" i="1" s="1"/>
  <c r="E652" i="1"/>
  <c r="B591" i="1"/>
  <c r="E591" i="1" s="1"/>
  <c r="D593" i="1" s="1"/>
  <c r="I569" i="1" s="1"/>
  <c r="I252" i="1"/>
  <c r="D1334" i="1"/>
  <c r="I1330" i="1" s="1"/>
  <c r="G1110" i="1"/>
  <c r="C1113" i="1" s="1"/>
  <c r="G1113" i="1" s="1"/>
  <c r="E1115" i="1" s="1"/>
  <c r="I1072" i="1"/>
  <c r="I997" i="1"/>
  <c r="B551" i="1"/>
  <c r="E551" i="1" s="1"/>
  <c r="D553" i="1" s="1"/>
  <c r="I529" i="1" s="1"/>
  <c r="C512" i="1"/>
  <c r="G512" i="1" s="1"/>
  <c r="C514" i="1" s="1"/>
  <c r="I481" i="1"/>
  <c r="I457" i="1"/>
  <c r="I432" i="1"/>
  <c r="I349" i="1"/>
  <c r="I285" i="1"/>
  <c r="I181" i="1"/>
  <c r="E156" i="1"/>
  <c r="C161" i="1" s="1"/>
  <c r="E131" i="1"/>
  <c r="E132" i="1" s="1"/>
  <c r="I106" i="1" s="1"/>
  <c r="E127" i="1"/>
  <c r="E115" i="1"/>
  <c r="G115" i="1" s="1"/>
  <c r="G114" i="1"/>
  <c r="G113" i="1"/>
  <c r="G112" i="1"/>
  <c r="G111" i="1"/>
  <c r="G110" i="1"/>
  <c r="G109" i="1"/>
  <c r="G86" i="1"/>
  <c r="E88" i="1" s="1"/>
  <c r="I504" i="1" l="1"/>
  <c r="G234" i="1"/>
  <c r="I215" i="1" s="1"/>
  <c r="B828" i="1"/>
  <c r="E828" i="1" s="1"/>
  <c r="E830" i="1" s="1"/>
  <c r="D654" i="1"/>
  <c r="I632" i="1" s="1"/>
  <c r="I317" i="1"/>
  <c r="G161" i="1"/>
  <c r="E163" i="1" s="1"/>
  <c r="I149" i="1" s="1"/>
  <c r="G118" i="1"/>
  <c r="B122" i="1" s="1"/>
  <c r="C127" i="1" s="1"/>
  <c r="G127" i="1" s="1"/>
  <c r="E129" i="1" s="1"/>
  <c r="C236" i="1" l="1"/>
  <c r="E134" i="1"/>
  <c r="B833" i="1"/>
  <c r="D833" i="1" s="1"/>
  <c r="F835" i="1" l="1"/>
</calcChain>
</file>

<file path=xl/sharedStrings.xml><?xml version="1.0" encoding="utf-8"?>
<sst xmlns="http://schemas.openxmlformats.org/spreadsheetml/2006/main" count="688" uniqueCount="307">
  <si>
    <t>CLIENTE : PREFEITURA MUNICIPAL DE SOROCABA</t>
  </si>
  <si>
    <t xml:space="preserve">OBRA: Implantação de via Marginal do Córrego Itanguá + OAE </t>
  </si>
  <si>
    <t>LOCAL: AV. DR. AMÉRICO FIGUEIREDO</t>
  </si>
  <si>
    <t>MEMÓRIA DE CÁLCULO</t>
  </si>
  <si>
    <t>ITEM</t>
  </si>
  <si>
    <t>SERVIÇOS</t>
  </si>
  <si>
    <t>UNID.</t>
  </si>
  <si>
    <t>QUANTIDADE</t>
  </si>
  <si>
    <t>1.2.4</t>
  </si>
  <si>
    <t>Banheiro químico, modelo Standard, com manutenção conforme exigências da CETESB</t>
  </si>
  <si>
    <t>UNID. X MÊS</t>
  </si>
  <si>
    <t>1.3</t>
  </si>
  <si>
    <t>TERRAPLANAGEM</t>
  </si>
  <si>
    <t>1.3.7</t>
  </si>
  <si>
    <t>ESCAVAÇÃO E CARGA DE MATERIAL DE 1/2A CATEGORIA</t>
  </si>
  <si>
    <t>M³</t>
  </si>
  <si>
    <t>PROJETO E PLANILHAS DE QUANTITATIVO ACUMULADO EM ANEXO.</t>
  </si>
  <si>
    <t>VOLUME ACUMULADO</t>
  </si>
  <si>
    <t>VOLUME ACUMULADO - VOLUME MEDIÇÕES ANTERIORES = VOLUME À MEDIR</t>
  </si>
  <si>
    <t>-</t>
  </si>
  <si>
    <t>=</t>
  </si>
  <si>
    <t>TOTAL DE ESCAVAÇÃO =</t>
  </si>
  <si>
    <t>1.3.9</t>
  </si>
  <si>
    <t>TRANSPORTE DE 1/2 CATEGORIA ATE 1 KM</t>
  </si>
  <si>
    <t>M³ X KM</t>
  </si>
  <si>
    <t>VOL.</t>
  </si>
  <si>
    <t>DMT</t>
  </si>
  <si>
    <t>TRAVESSIA</t>
  </si>
  <si>
    <t>1.6.1</t>
  </si>
  <si>
    <t>1.6.3</t>
  </si>
  <si>
    <t>1.6.16</t>
  </si>
  <si>
    <t>GABIÃO</t>
  </si>
  <si>
    <t>1.7.2</t>
  </si>
  <si>
    <t>1.7.10</t>
  </si>
  <si>
    <t>REATERRO MANUAL GABIÃO</t>
  </si>
  <si>
    <t>1.5.4</t>
  </si>
  <si>
    <t>CORTE</t>
  </si>
  <si>
    <t xml:space="preserve">TOTAL DE TRANSPORTE </t>
  </si>
  <si>
    <t>VOLUME ACUMULADO DE TRANSPORTE</t>
  </si>
  <si>
    <t xml:space="preserve">PAGO NAS MEDIÇÕES ANTERIORES: </t>
  </si>
  <si>
    <t>TOTAL DE TRANSPORTE =</t>
  </si>
  <si>
    <t xml:space="preserve">VALOR CONTRATUAL = </t>
  </si>
  <si>
    <t xml:space="preserve">VALOR MEDIDO ACUMULADO = </t>
  </si>
  <si>
    <t xml:space="preserve">SALDO À MEDIR NESTA MEDIÇÃO = </t>
  </si>
  <si>
    <t xml:space="preserve">FALTANDO MEDIR = </t>
  </si>
  <si>
    <t>1.3.10</t>
  </si>
  <si>
    <t>Compactação de aterro mecanizado a 100% PN, sem fornecimento de solo em campo aberto</t>
  </si>
  <si>
    <t>ACUMULADO TERRAPLENAGEM</t>
  </si>
  <si>
    <t>VOLUME ACUMULADO =</t>
  </si>
  <si>
    <t xml:space="preserve">PAGO NAS MEDIÇÕES ANTERIORES:  </t>
  </si>
  <si>
    <t>TOTAL DE ATERRO =</t>
  </si>
  <si>
    <t>1.4</t>
  </si>
  <si>
    <t>PAVIMENTAÇÃO (Marginal, Alça de Acesso, Entornos e Retornos)</t>
  </si>
  <si>
    <t>1.4.3</t>
  </si>
  <si>
    <t>ESCAVACAO E CARGA DE MATERIAL DE 1/2A CATEGORIA</t>
  </si>
  <si>
    <t>PLANILHA DE PAVIMENTAÇÃO EM ANEXO</t>
  </si>
  <si>
    <t>ESCAVAÇÃO EXCEDENTE ACIMA DE 40,00 CM DA ABERTURA DE CAIXA</t>
  </si>
  <si>
    <t xml:space="preserve">PISTA ESQUERDA </t>
  </si>
  <si>
    <t>VOLUME:</t>
  </si>
  <si>
    <t xml:space="preserve">VOLUME TOTAL </t>
  </si>
  <si>
    <t>1.4.4</t>
  </si>
  <si>
    <t>VOLUME TOTAL</t>
  </si>
  <si>
    <t>KM</t>
  </si>
  <si>
    <t>X</t>
  </si>
  <si>
    <t>VOLUME</t>
  </si>
  <si>
    <t>1.4.7</t>
  </si>
  <si>
    <t>ABERTURA DE CAIXA ATÉ 40CM, INCLUI ESCAVAÇÃO, COMPACTAÇÃO, TRANSPORTE E PREPARO DO SUB-LEITO</t>
  </si>
  <si>
    <t>M²</t>
  </si>
  <si>
    <t xml:space="preserve">ÁREA: </t>
  </si>
  <si>
    <t>PAVIMENTAÇÃO</t>
  </si>
  <si>
    <t>PISTA DIREITA</t>
  </si>
  <si>
    <t xml:space="preserve">TOTAL </t>
  </si>
  <si>
    <t>1.4.8</t>
  </si>
  <si>
    <t>REFORÇO DE SUB-LEITO/SUB-BASE DE SOLO MELHORADO COM CAL 4,0% EM PESO</t>
  </si>
  <si>
    <t xml:space="preserve">VOLUME: </t>
  </si>
  <si>
    <t>PISTA ESQUERDA</t>
  </si>
  <si>
    <t>1.4.10</t>
  </si>
  <si>
    <t>BASE DE BRITA GRADUADA</t>
  </si>
  <si>
    <t>1.4.13</t>
  </si>
  <si>
    <t xml:space="preserve">SUB-BASE OU BASE DE PEDRA RACHAO, CONF. ET-POO/042 (DERSA)     </t>
  </si>
  <si>
    <t>1.4.14</t>
  </si>
  <si>
    <t>IMPRIMAÇÃO BETUMINOSA IMPERMEABILIZANTE</t>
  </si>
  <si>
    <t>1.4.15</t>
  </si>
  <si>
    <t xml:space="preserve">IMPRIMAÇÃO BETUMINOSA LIGANTE      </t>
  </si>
  <si>
    <t>1.4.16</t>
  </si>
  <si>
    <t>BASE DE BINDER DENSO (SEM TRANSPORTE)</t>
  </si>
  <si>
    <t>1.4.17</t>
  </si>
  <si>
    <t>TRANSPORTE DE BINDER ALÉM DO PRIMEIRO KM</t>
  </si>
  <si>
    <t>m³xkm</t>
  </si>
  <si>
    <t>DISTÂNCIA DA PEDREIRA JULIO E JULIO PARA OBRA = 13,20 KM</t>
  </si>
  <si>
    <t>TRANSPORTE = VOLUME X DISTÂNCIA</t>
  </si>
  <si>
    <t>1.4.25</t>
  </si>
  <si>
    <t>SARJETA DE CONCRETO FCK 20 MPA (extrusada)</t>
  </si>
  <si>
    <t>LADO ESQUERDO</t>
  </si>
  <si>
    <t>m</t>
  </si>
  <si>
    <t>LADO DIREITO</t>
  </si>
  <si>
    <t>VOLUME = COMPRIMENTO X LARGURA X ESPESSURA</t>
  </si>
  <si>
    <t>Comp.</t>
  </si>
  <si>
    <t>Larg.</t>
  </si>
  <si>
    <t>Esp.</t>
  </si>
  <si>
    <t>Vol.</t>
  </si>
  <si>
    <t>1.4.26</t>
  </si>
  <si>
    <t>GUIA DE CONCRETO FCK 20 MPA (extrusada)</t>
  </si>
  <si>
    <t>1.4.38</t>
  </si>
  <si>
    <t>DRENO DE BRITA</t>
  </si>
  <si>
    <t>DRENO = COMPRIMENTO X LARGURA X ALTURA</t>
  </si>
  <si>
    <t>Largura</t>
  </si>
  <si>
    <t>Altura</t>
  </si>
  <si>
    <t>Volume</t>
  </si>
  <si>
    <t>DRENO RASO</t>
  </si>
  <si>
    <t xml:space="preserve">DRENO TOTAL = </t>
  </si>
  <si>
    <t>1.5.1</t>
  </si>
  <si>
    <t>ESCAVAÇÃO MECÂNICA PARA FUNDAÇÕES E VALAS COM PROFUNDIDADE MENOR OU IGUAL À 4,0M</t>
  </si>
  <si>
    <t>OBS: NO ITEM 1.4.38 - NÃO TEM ESCAVAÇÃO NO ITEM DE DRENO DE BRITA , ESTA SENDO MEDIDO NO ITEM 1.5.1 DA DRENAGEM.</t>
  </si>
  <si>
    <t>1.5.2</t>
  </si>
  <si>
    <t>CARGA E REMOÇÃO DE TERRA ATÉ A DISTÂNCIA MÉDIA DE 1,0KM</t>
  </si>
  <si>
    <t>VOLUME ESCAVAÇÃO DRENO RASO =</t>
  </si>
  <si>
    <t>CARGA E REMOÇÃO</t>
  </si>
  <si>
    <t>VOLUME TOTAL CARGA E REMOÇÃO DE TERRA ATÉ 1 KM =</t>
  </si>
  <si>
    <t>1.4.39</t>
  </si>
  <si>
    <t>FORNECIMENTO E ASSENTAMENTO DE TUBO DE PEAD CORRUGADO E PERFURADOPARA DRENAGEM - DIÂMETRO 4,0" (EM ACORDO COM AS NORMAS DNIT 093/06, NBR 15073 E NBR 14692)</t>
  </si>
  <si>
    <t>M</t>
  </si>
  <si>
    <t>TUBO PEAD CORRUGADO DRENO RASO  =</t>
  </si>
  <si>
    <t>1.4.40</t>
  </si>
  <si>
    <t>FORNECIMENTO E COLOCAÇÃO DE MANTA GEOTÊXTIL COM RESISTÊNCIA À TRAÇÃO LONGITUDINAL DE 9KN/M E TRAÇÃO TRANSVERSAL DE 8KN/M</t>
  </si>
  <si>
    <t>MANTA = COMPRIMENTO X PERÍMETRO</t>
  </si>
  <si>
    <t>Perímetro</t>
  </si>
  <si>
    <t>Área</t>
  </si>
  <si>
    <t>MANTA GEOTÊXTIL DRENO RASO =</t>
  </si>
  <si>
    <t>UNID</t>
  </si>
  <si>
    <t>1.5.28</t>
  </si>
  <si>
    <t>BOCA DE LOBO DUPLA</t>
  </si>
  <si>
    <t>RELAÇÃO DE BOCA DE LOBO DUPLA - BLD</t>
  </si>
  <si>
    <t>TOTAL BL DUPLA =</t>
  </si>
  <si>
    <t>1.5.40</t>
  </si>
  <si>
    <t>ESGOTAMENTO D'ÁGUA COM BOMBA SUBMERSA - POTÊNCIA ATÉ 5HP</t>
  </si>
  <si>
    <t>HP X H</t>
  </si>
  <si>
    <t>ESGOTAMENTO DE ÁGUA PARA DRENAGEM</t>
  </si>
  <si>
    <t>ESGOTAMENTO =</t>
  </si>
  <si>
    <t>1.6</t>
  </si>
  <si>
    <t>TRAVESSIAS - CÓRREGO ITANGUÁ</t>
  </si>
  <si>
    <t>1.6.18</t>
  </si>
  <si>
    <t xml:space="preserve">COMPACTACAO DE ATERRO MAIOR/IGUAL 95% PS                                       </t>
  </si>
  <si>
    <t>PLANILHA DE TRAVESSIAS EM ANEXO</t>
  </si>
  <si>
    <t>ADUELA 2X2-Estaca 131+0,07(M.D.)</t>
  </si>
  <si>
    <t>BSTC Ø1500-Est.156+0,26(M.E.)Est.153+19,05(M.D.)</t>
  </si>
  <si>
    <t>BSTC Ø1500-Est.178+4,25(M.E.)</t>
  </si>
  <si>
    <t>BSTC Ø1500-Est.7+3,16(Retorno Est.182)</t>
  </si>
  <si>
    <t>ADUELA 4X4-Estaca182+1,33(M.D.)</t>
  </si>
  <si>
    <t>CANAL ENTRE BSTC Ø1500</t>
  </si>
  <si>
    <t>CANAL ENTRE BSTC Ø1500 E ADUELA 4X4</t>
  </si>
  <si>
    <t>ADUELA 4X4-Estaca136+18,14(M.D.)</t>
  </si>
  <si>
    <t>TOTAL DE COMPACTAÇÃO DE ATERRO</t>
  </si>
  <si>
    <t>SALDO DE PLANILHA = 839,04 M³</t>
  </si>
  <si>
    <t>FALTA MEDIR 1.279,01 M³</t>
  </si>
  <si>
    <t>1.10</t>
  </si>
  <si>
    <t>PAISAGISMO</t>
  </si>
  <si>
    <t>1.10.2</t>
  </si>
  <si>
    <t>PLANTIO DE GRAMA EM PLACAS</t>
  </si>
  <si>
    <t>ÁREA</t>
  </si>
  <si>
    <t>ÁREA TOTAL DE GRAMA</t>
  </si>
  <si>
    <t>ESTACAS: 149+00 Á 158+00</t>
  </si>
  <si>
    <t>RAMO B</t>
  </si>
  <si>
    <t>ESTACAS: 149+00 Á 159+00</t>
  </si>
  <si>
    <t>ESTACAS: 0+0,00 À 8+8,16</t>
  </si>
  <si>
    <t/>
  </si>
  <si>
    <t>ESTACAS: 187+10 Á 190+00</t>
  </si>
  <si>
    <t xml:space="preserve">ESGOTAMENTO = </t>
  </si>
  <si>
    <t>ESGOTAMENTO=                       MM DE CHUVA/MÊS   X   HORAS TRABALHADAS       X       HP BOMBA</t>
  </si>
  <si>
    <t>FUNDAÇÃO EM RACHÃO PARA DRENAGEM EM FRENTE AO GABIÃO 4 - PISTA DIREITA</t>
  </si>
  <si>
    <t>VOLUME =</t>
  </si>
  <si>
    <t>VOLUME = 643,96 M² X 0,65 M</t>
  </si>
  <si>
    <t>ÁREA (M²) X ESPESSURA (M)</t>
  </si>
  <si>
    <t xml:space="preserve">ESTACAS: 148+10 Á 159+00 </t>
  </si>
  <si>
    <t>1.5.29</t>
  </si>
  <si>
    <t>BOCA DE LOBO TRIPLA</t>
  </si>
  <si>
    <t>TOTAL BL TRIPLA =</t>
  </si>
  <si>
    <t>1.5</t>
  </si>
  <si>
    <t>DRENAGEM</t>
  </si>
  <si>
    <t>PAGO NAS MEDIÇÕES ANTERIORES: 970,13 M³</t>
  </si>
  <si>
    <t>TOTAL DE CARGA =</t>
  </si>
  <si>
    <t>1.5.9</t>
  </si>
  <si>
    <t>LASTRO DE BRITA E PÓ DE PEDRA</t>
  </si>
  <si>
    <t>PAGO NAS MEDIÇÕES ANTERIORES: 220,19 M³</t>
  </si>
  <si>
    <t>TOTAL DE LASTRO DE BRITA =</t>
  </si>
  <si>
    <t>1.6.</t>
  </si>
  <si>
    <t xml:space="preserve">ESCAV.CARGA SOLO MOLE SOB LAMINA D´AGUA                                        </t>
  </si>
  <si>
    <t>ADUELA 4X4-RAMO E</t>
  </si>
  <si>
    <t xml:space="preserve">Subtotal = </t>
  </si>
  <si>
    <t>BACIA DE CAPTAÇÃO ADUELA 4X4-Estaca182+1,33(M.D.)</t>
  </si>
  <si>
    <t>TOTAL DE ESCAVAÇÃO DE SOLO MOLE =</t>
  </si>
  <si>
    <t>1.6.7</t>
  </si>
  <si>
    <t xml:space="preserve">FUNDACAO DE ATERRO C/PED.RACHAO                                                </t>
  </si>
  <si>
    <t>Subtotal =</t>
  </si>
  <si>
    <t>PAGO NAS MEDIÇÕES ANTERIORES: 3.336,09 M³</t>
  </si>
  <si>
    <t>PAGO NAS MEDIÇÕES ANTERIORES: 2.368,93 M³</t>
  </si>
  <si>
    <t>TOTAL DE FUNDAÇÃO EM RACHÃO =</t>
  </si>
  <si>
    <t>SALDO DE PLANILHA</t>
  </si>
  <si>
    <t xml:space="preserve">FORMA PL.P/CONCRETO PROTENDIDO OU APAR.                               </t>
  </si>
  <si>
    <t>1.6.13</t>
  </si>
  <si>
    <t>BOCA P/ ADUELA 4X4 DUPLA-Estaca182+1,33(M.D.)</t>
  </si>
  <si>
    <t>1.6.15</t>
  </si>
  <si>
    <t xml:space="preserve">FORNECIMENTO E APLICAÇÃO DE AÇO CA-50 - DIÂMETRO &lt;  1/2"                       </t>
  </si>
  <si>
    <t>KG</t>
  </si>
  <si>
    <t>Quantidade</t>
  </si>
  <si>
    <t>1.5.31</t>
  </si>
  <si>
    <t>MURO DE ALA SIMPLES COM SAÍDA Ø500mm (Tipo A2 - DER/SP)</t>
  </si>
  <si>
    <t>MURO ALA SIMPLES - MARGINAL ESQUERDA - ESTACA 181+10 =</t>
  </si>
  <si>
    <t>TOTAL MURO ALA SIMPLPES =</t>
  </si>
  <si>
    <t>MEDIÇÃO: 12° MEDIÇÃO</t>
  </si>
  <si>
    <t>REFERNTE AO MÊS: 01/11/2021  Á  30/11/2021</t>
  </si>
  <si>
    <t>DATA DA MEDIÇÃO: 03/12/2021</t>
  </si>
  <si>
    <t>ESTACAS: 179+0,00 À 191+0,00</t>
  </si>
  <si>
    <t>ESTACAS: 142+9,89 À 136+0,00</t>
  </si>
  <si>
    <t>RETORNO B</t>
  </si>
  <si>
    <t>ESTACAS: 5+6,67 À 8+5,62</t>
  </si>
  <si>
    <t>VOLUME PAGO NA 11° MEDIÇÃO = 357,50 M³</t>
  </si>
  <si>
    <t>DIFERENÇA EM HAVER DE VOLUME = 61,07 M³</t>
  </si>
  <si>
    <t xml:space="preserve">ÁREA = 55,00 M X 11,71 M </t>
  </si>
  <si>
    <t>ÁREA = 643,96 M²</t>
  </si>
  <si>
    <t>METROS</t>
  </si>
  <si>
    <t>ESTACAS: 8+16 (RAMO B) À 137+00</t>
  </si>
  <si>
    <t>ESTACAS: 143+00 À 138+9,00</t>
  </si>
  <si>
    <t>ESTACAS: 149+00 Á 159+00 - 143+00 À 138+9,00 - 8+16 (RAMO B) À 137+00</t>
  </si>
  <si>
    <t>BL DUPLA - MARGINAL DIREITA - ESTACA 151+10 =</t>
  </si>
  <si>
    <t>BL DUPLA - MARGINAL DIREITA - ESTACA 148+10 =</t>
  </si>
  <si>
    <t>RELAÇÃO DE BOCA DE LOBO TRIPLA - BLT</t>
  </si>
  <si>
    <t>BL TRIPLA - AV. AMÉRICO FIGUEIREDO EXTRA</t>
  </si>
  <si>
    <t>BL TRIPLA - RAMO B - ESTACA 9+00</t>
  </si>
  <si>
    <t>BL TRIPLA - RAMO B - ESTACA 7+00</t>
  </si>
  <si>
    <t>BL TRIPLA - MARGINAL ESQUERDA - ESTACA 153+00</t>
  </si>
  <si>
    <t>PAGO NAS MEDIÇÕES ANTERIORES: 122452,63 M³</t>
  </si>
  <si>
    <t>BOCA DE LOBO SIMPLES</t>
  </si>
  <si>
    <t>1.5.27</t>
  </si>
  <si>
    <t>PAGO NAS MEDIÇÕES ANTERIORES: 5.874,09 M³</t>
  </si>
  <si>
    <t>1.5.10</t>
  </si>
  <si>
    <t xml:space="preserve">TUBO DE CONCRETO D=0,40M CLASSE PA-2          </t>
  </si>
  <si>
    <t>PLANILHA DE DRENAGEM EM ANEXO</t>
  </si>
  <si>
    <t>TUBO DE CONCORETO 0,40M = COMPRIMENTO DA REDE EXECUTADA</t>
  </si>
  <si>
    <t>TOTAL TUBO : 126,22 M</t>
  </si>
  <si>
    <t>1.5.11</t>
  </si>
  <si>
    <t xml:space="preserve">TUBO DE CONCRETO D=0,50M CLASSE PA-2        </t>
  </si>
  <si>
    <t>TUBO DE CONCORETO 0,50M = COMPRIMENTO DA REDE EXECUTADA</t>
  </si>
  <si>
    <t>COMPRIMENTO ACUMULADO</t>
  </si>
  <si>
    <t>PAGO NAS MEDIÇÕES ANTERIORES: 535,46 M</t>
  </si>
  <si>
    <t>COMPRIMENTO ACUMULADO - COMPRIMENTO MEDIÇÕES ANTERIORES = COMPRIMENTO À MEDIR</t>
  </si>
  <si>
    <t>RELAÇÃO DE BOCA DE LOBO SIMPES - BLS</t>
  </si>
  <si>
    <t>BL SIMPLES - MARGINAL ESQUERDA - ESTACA 150 =</t>
  </si>
  <si>
    <t>BL SIMPLES - MARGINAL ESQUERDA - ESTACA 152 =</t>
  </si>
  <si>
    <t xml:space="preserve">RELAÇÃO DE POÇOS DE VISITA </t>
  </si>
  <si>
    <t>TOTAL DE POÇO DE VISITA =</t>
  </si>
  <si>
    <t>1.7.7</t>
  </si>
  <si>
    <t>FORNECIMENTO  E COLOCAÇÃO DE GABIÃO TIPO COLCHÃO RENO, H = 0,23M, DE MALHA 6 X 8CM, GALVANIZADO, REVESTIDO EM PVC, DE FIO Ø = 2,0MM</t>
  </si>
  <si>
    <t>Quant. Peças</t>
  </si>
  <si>
    <t>Área por peça</t>
  </si>
  <si>
    <t>Área total</t>
  </si>
  <si>
    <t xml:space="preserve">ESCAVACAO E CARGA DE MATERIAL DE 1/2A CATEGORIA                                </t>
  </si>
  <si>
    <t>Escavação para execução do gabião</t>
  </si>
  <si>
    <t>Terraplenagem - GABIÃO 1B</t>
  </si>
  <si>
    <t>Terraplenagem - GABIÃO 1C</t>
  </si>
  <si>
    <t>Terraplenagem - GABIÃO 2A</t>
  </si>
  <si>
    <t>Terraplenagem - GABIÃO 2B</t>
  </si>
  <si>
    <t>Terraplenagem - GABIÃO 3</t>
  </si>
  <si>
    <t>Escavação para execução do aterro</t>
  </si>
  <si>
    <t>Manual</t>
  </si>
  <si>
    <t>Mecânico</t>
  </si>
  <si>
    <t>Colchão Reno® 3 x 2 x 0.23 (PVC) - Muro 4</t>
  </si>
  <si>
    <t>TOTAL COLHÃO RENO PLANILHA =</t>
  </si>
  <si>
    <t>Terrap. Gabião</t>
  </si>
  <si>
    <t>Aterro Manual</t>
  </si>
  <si>
    <t>Aterro Mecânico</t>
  </si>
  <si>
    <t>Empol. Mat. De Aterro</t>
  </si>
  <si>
    <t>PAGO NAS MEDIÇÕES ANTERIORES: 10.483,14 M³</t>
  </si>
  <si>
    <t>SALDO TOTAL À MEDIR NO ITEM  =</t>
  </si>
  <si>
    <t>1.4.30</t>
  </si>
  <si>
    <t>PASSEIO DE CONCRETO, FCK=25MPA, INCLUINDO PREPARO DA CAIXA E LASTRO DE BRITA</t>
  </si>
  <si>
    <t>COMPRIMENTO X LARGURA X ESPESSURA = VOLUME TOTAL</t>
  </si>
  <si>
    <t>VOLUME TOTAL DE PASSEIO DE CONCRETO =</t>
  </si>
  <si>
    <t>123872,00 M³</t>
  </si>
  <si>
    <t>ESTACAS: 190+00 À 171+00</t>
  </si>
  <si>
    <t>1.1.1</t>
  </si>
  <si>
    <t xml:space="preserve">SONDAGEM A PERCUSSAO ATE 15M              </t>
  </si>
  <si>
    <t>RELATÓRIO DE SONDAGEM EM ANEXO</t>
  </si>
  <si>
    <t>COMPRIMENTO = 101,50 M</t>
  </si>
  <si>
    <t>TOTAL DE BANHEIRO = 5 UNIDADES</t>
  </si>
  <si>
    <t xml:space="preserve">TOTAL DE SONDAGEM À PERCURSSÃO = </t>
  </si>
  <si>
    <t>1.1.4</t>
  </si>
  <si>
    <t>Elaboração de projeto executivo de iluminação pública em formato A1</t>
  </si>
  <si>
    <t>FOLHAS = 3,00 UNIDADES</t>
  </si>
  <si>
    <t xml:space="preserve">TOTAL DE ELABORAÇÃO DE PROJETO DE ILUMINAÇÃO = </t>
  </si>
  <si>
    <t>FOLHAS</t>
  </si>
  <si>
    <t>FL</t>
  </si>
  <si>
    <t>PROJETO DE ILUMINAÇÃO E PLANILHAS EM ANEXO.</t>
  </si>
  <si>
    <t>1.5.20</t>
  </si>
  <si>
    <t>POÇO DE VISITA EM ALVENARIA ESTRUTURAL - Ø1,00 COM ALTURA ATÉ 3,30m</t>
  </si>
  <si>
    <t xml:space="preserve">POÇO DE VISITA MARGINAL DIREITA - ESTACA 180+00 = </t>
  </si>
  <si>
    <t>1.7</t>
  </si>
  <si>
    <t>CONTENÇÃO DE MARGENS - GABIÕES</t>
  </si>
  <si>
    <t>1.1</t>
  </si>
  <si>
    <t>PROJETOS</t>
  </si>
  <si>
    <t>FUNDAÇÃO EM RACHÃO PARA SUPORTE DOS COLCHÕES RENO - AFLUENTE ITANGUÁ</t>
  </si>
  <si>
    <t>Colchão Reno® 3 x 2 x 0.23 (PVC) - Afluente Itanguá</t>
  </si>
  <si>
    <t xml:space="preserve">ÁREA = 47,98 M X 3,23 M </t>
  </si>
  <si>
    <t>ÁREA = 154,98 M²</t>
  </si>
  <si>
    <t>VOLUME = 154,98 M² X 0,35 M</t>
  </si>
  <si>
    <t>VOLUME TOTAL = 61,07 M³ + 54,24 M³</t>
  </si>
  <si>
    <t>VOLUME TOTAL = 115,31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</si>
</sst>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_-* #,##0.00_-;\-* #,##0.00_-;_-* \-??_-;_-@_-"/>
    <numFmt numFmtId="166" formatCode="#,##0.00_);\(#,##0.00\)"/>
  </numFmts>
  <fonts count="23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b/>
      <sz val="12"/>
      <color rgb="FFC9211E"/>
      <name val="Arial"/>
      <family val="2"/>
      <charset val="1"/>
    </font>
    <font>
      <sz val="16"/>
      <color rgb="FFC9211E"/>
      <name val="Calibri"/>
      <family val="2"/>
    </font>
    <font>
      <b/>
      <sz val="11"/>
      <color rgb="FFC9211E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i/>
      <u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">
    <xf numFmtId="0" fontId="0" fillId="0" borderId="0"/>
    <xf numFmtId="165" fontId="12" fillId="0" borderId="0" applyBorder="0" applyProtection="0"/>
    <xf numFmtId="164" fontId="12" fillId="0" borderId="0" applyBorder="0" applyProtection="0"/>
    <xf numFmtId="164" fontId="12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12" fillId="0" borderId="0" applyBorder="0" applyProtection="0"/>
    <xf numFmtId="9" fontId="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6" fontId="2" fillId="0" borderId="0" applyBorder="0" applyProtection="0"/>
  </cellStyleXfs>
  <cellXfs count="508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3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5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/>
    </xf>
    <xf numFmtId="0" fontId="3" fillId="3" borderId="0" xfId="0" applyFont="1" applyFill="1"/>
    <xf numFmtId="0" fontId="0" fillId="3" borderId="0" xfId="0" applyFill="1"/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4" fontId="4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4" fontId="3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2" fontId="3" fillId="2" borderId="6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/>
    </xf>
    <xf numFmtId="4" fontId="3" fillId="2" borderId="6" xfId="0" applyNumberFormat="1" applyFont="1" applyFill="1" applyBorder="1"/>
    <xf numFmtId="0" fontId="4" fillId="2" borderId="12" xfId="0" applyFont="1" applyFill="1" applyBorder="1" applyAlignment="1">
      <alignment horizontal="left"/>
    </xf>
    <xf numFmtId="2" fontId="4" fillId="2" borderId="12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4" fontId="3" fillId="2" borderId="11" xfId="0" applyNumberFormat="1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4" fontId="6" fillId="2" borderId="12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4" fontId="8" fillId="2" borderId="12" xfId="0" applyNumberFormat="1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4" fontId="3" fillId="2" borderId="6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2" fontId="3" fillId="2" borderId="12" xfId="0" applyNumberFormat="1" applyFont="1" applyFill="1" applyBorder="1" applyAlignment="1">
      <alignment horizontal="left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2" fontId="3" fillId="0" borderId="12" xfId="0" applyNumberFormat="1" applyFont="1" applyBorder="1" applyAlignment="1">
      <alignment horizontal="left"/>
    </xf>
    <xf numFmtId="4" fontId="4" fillId="2" borderId="11" xfId="0" applyNumberFormat="1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/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left"/>
    </xf>
    <xf numFmtId="0" fontId="11" fillId="2" borderId="0" xfId="0" applyFont="1" applyFill="1"/>
    <xf numFmtId="0" fontId="9" fillId="2" borderId="0" xfId="0" applyFont="1" applyFill="1"/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2" fontId="4" fillId="2" borderId="6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2" fontId="4" fillId="0" borderId="6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left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/>
    </xf>
    <xf numFmtId="164" fontId="4" fillId="0" borderId="11" xfId="2" applyFont="1" applyBorder="1" applyAlignment="1" applyProtection="1"/>
    <xf numFmtId="0" fontId="3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11" xfId="0" applyNumberFormat="1" applyFont="1" applyBorder="1" applyAlignment="1">
      <alignment horizontal="left"/>
    </xf>
    <xf numFmtId="2" fontId="3" fillId="0" borderId="6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4" fontId="5" fillId="2" borderId="11" xfId="0" applyNumberFormat="1" applyFont="1" applyFill="1" applyBorder="1"/>
    <xf numFmtId="4" fontId="8" fillId="2" borderId="12" xfId="0" applyNumberFormat="1" applyFont="1" applyFill="1" applyBorder="1"/>
    <xf numFmtId="4" fontId="8" fillId="2" borderId="12" xfId="1" applyNumberFormat="1" applyFont="1" applyFill="1" applyBorder="1" applyAlignment="1" applyProtection="1">
      <alignment horizontal="center"/>
    </xf>
    <xf numFmtId="4" fontId="8" fillId="2" borderId="6" xfId="0" applyNumberFormat="1" applyFont="1" applyFill="1" applyBorder="1" applyAlignment="1" applyProtection="1">
      <alignment horizontal="center" vertical="center"/>
      <protection locked="0"/>
    </xf>
    <xf numFmtId="4" fontId="8" fillId="2" borderId="12" xfId="0" applyNumberFormat="1" applyFont="1" applyFill="1" applyBorder="1" applyAlignment="1" applyProtection="1">
      <alignment vertical="center"/>
      <protection locked="0"/>
    </xf>
    <xf numFmtId="4" fontId="8" fillId="2" borderId="13" xfId="0" applyNumberFormat="1" applyFont="1" applyFill="1" applyBorder="1" applyAlignment="1" applyProtection="1">
      <alignment horizontal="center" vertical="center"/>
      <protection locked="0"/>
    </xf>
    <xf numFmtId="2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2" fontId="8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4" fontId="8" fillId="2" borderId="11" xfId="0" applyNumberFormat="1" applyFont="1" applyFill="1" applyBorder="1"/>
    <xf numFmtId="4" fontId="8" fillId="2" borderId="12" xfId="13" applyNumberFormat="1" applyFont="1" applyFill="1" applyBorder="1" applyAlignment="1" applyProtection="1">
      <alignment horizontal="center"/>
    </xf>
    <xf numFmtId="4" fontId="8" fillId="2" borderId="4" xfId="0" applyNumberFormat="1" applyFont="1" applyFill="1" applyBorder="1"/>
    <xf numFmtId="4" fontId="8" fillId="2" borderId="0" xfId="0" applyNumberFormat="1" applyFont="1" applyFill="1" applyAlignment="1" applyProtection="1">
      <alignment vertical="center"/>
      <protection locked="0"/>
    </xf>
    <xf numFmtId="4" fontId="8" fillId="2" borderId="0" xfId="0" applyNumberFormat="1" applyFont="1" applyFill="1"/>
    <xf numFmtId="4" fontId="8" fillId="2" borderId="0" xfId="13" applyNumberFormat="1" applyFont="1" applyFill="1" applyBorder="1" applyAlignment="1" applyProtection="1">
      <alignment horizontal="center"/>
    </xf>
    <xf numFmtId="4" fontId="8" fillId="2" borderId="3" xfId="0" applyNumberFormat="1" applyFont="1" applyFill="1" applyBorder="1" applyAlignment="1" applyProtection="1">
      <alignment horizontal="center" vertical="center"/>
      <protection locked="0"/>
    </xf>
    <xf numFmtId="4" fontId="8" fillId="2" borderId="12" xfId="0" applyNumberFormat="1" applyFont="1" applyFill="1" applyBorder="1" applyAlignment="1" applyProtection="1">
      <alignment horizontal="center" vertical="center"/>
      <protection locked="0"/>
    </xf>
    <xf numFmtId="4" fontId="8" fillId="2" borderId="5" xfId="0" applyNumberFormat="1" applyFont="1" applyFill="1" applyBorder="1" applyAlignment="1" applyProtection="1">
      <alignment horizontal="center" vertical="center"/>
      <protection locked="0"/>
    </xf>
    <xf numFmtId="4" fontId="8" fillId="0" borderId="4" xfId="0" applyNumberFormat="1" applyFont="1" applyBorder="1"/>
    <xf numFmtId="4" fontId="8" fillId="2" borderId="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/>
    <xf numFmtId="4" fontId="8" fillId="2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2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/>
    </xf>
    <xf numFmtId="0" fontId="3" fillId="7" borderId="0" xfId="0" applyFont="1" applyFill="1"/>
    <xf numFmtId="0" fontId="0" fillId="7" borderId="0" xfId="0" applyFill="1"/>
    <xf numFmtId="0" fontId="0" fillId="6" borderId="0" xfId="0" applyFill="1"/>
    <xf numFmtId="4" fontId="4" fillId="0" borderId="12" xfId="0" applyNumberFormat="1" applyFont="1" applyBorder="1" applyAlignment="1">
      <alignment horizontal="left"/>
    </xf>
    <xf numFmtId="0" fontId="4" fillId="7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/>
    </xf>
    <xf numFmtId="0" fontId="3" fillId="7" borderId="6" xfId="0" applyFont="1" applyFill="1" applyBorder="1"/>
    <xf numFmtId="0" fontId="8" fillId="2" borderId="12" xfId="0" quotePrefix="1" applyFont="1" applyFill="1" applyBorder="1" applyAlignment="1">
      <alignment vertical="center"/>
    </xf>
    <xf numFmtId="0" fontId="5" fillId="5" borderId="1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2" fontId="5" fillId="5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4" fontId="8" fillId="0" borderId="12" xfId="0" applyNumberFormat="1" applyFont="1" applyBorder="1" applyAlignment="1">
      <alignment horizontal="left" vertical="center"/>
    </xf>
    <xf numFmtId="0" fontId="0" fillId="2" borderId="12" xfId="0" applyFill="1" applyBorder="1"/>
    <xf numFmtId="4" fontId="8" fillId="0" borderId="1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5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14" fillId="2" borderId="1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4" fontId="1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4" fontId="15" fillId="2" borderId="13" xfId="0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4" fontId="15" fillId="2" borderId="12" xfId="0" applyNumberFormat="1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4" fontId="4" fillId="9" borderId="6" xfId="0" applyNumberFormat="1" applyFont="1" applyFill="1" applyBorder="1" applyAlignment="1">
      <alignment horizontal="center" vertical="center"/>
    </xf>
    <xf numFmtId="0" fontId="3" fillId="8" borderId="6" xfId="0" applyFont="1" applyFill="1" applyBorder="1"/>
    <xf numFmtId="4" fontId="4" fillId="10" borderId="12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4" fontId="4" fillId="0" borderId="11" xfId="0" applyNumberFormat="1" applyFont="1" applyBorder="1" applyAlignment="1">
      <alignment horizontal="left"/>
    </xf>
    <xf numFmtId="2" fontId="3" fillId="2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center"/>
    </xf>
    <xf numFmtId="4" fontId="3" fillId="7" borderId="12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0" fontId="0" fillId="8" borderId="0" xfId="0" applyFill="1"/>
    <xf numFmtId="2" fontId="4" fillId="8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8" fillId="5" borderId="6" xfId="0" applyFont="1" applyFill="1" applyBorder="1"/>
    <xf numFmtId="0" fontId="4" fillId="8" borderId="2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left"/>
    </xf>
    <xf numFmtId="4" fontId="3" fillId="8" borderId="12" xfId="0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4" fontId="3" fillId="8" borderId="13" xfId="0" applyNumberFormat="1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4" fontId="4" fillId="8" borderId="12" xfId="0" applyNumberFormat="1" applyFont="1" applyFill="1" applyBorder="1" applyAlignment="1">
      <alignment horizontal="center"/>
    </xf>
    <xf numFmtId="4" fontId="5" fillId="8" borderId="12" xfId="0" applyNumberFormat="1" applyFont="1" applyFill="1" applyBorder="1" applyAlignment="1">
      <alignment horizontal="left" vertical="center" wrapText="1"/>
    </xf>
    <xf numFmtId="0" fontId="4" fillId="10" borderId="6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 wrapText="1"/>
    </xf>
    <xf numFmtId="4" fontId="4" fillId="10" borderId="6" xfId="0" applyNumberFormat="1" applyFont="1" applyFill="1" applyBorder="1" applyAlignment="1">
      <alignment horizontal="center" vertical="center"/>
    </xf>
    <xf numFmtId="4" fontId="18" fillId="8" borderId="12" xfId="0" applyNumberFormat="1" applyFont="1" applyFill="1" applyBorder="1" applyAlignment="1">
      <alignment horizontal="center" vertical="center" wrapText="1"/>
    </xf>
    <xf numFmtId="4" fontId="18" fillId="2" borderId="12" xfId="0" applyNumberFormat="1" applyFont="1" applyFill="1" applyBorder="1" applyAlignment="1">
      <alignment vertical="center" wrapText="1"/>
    </xf>
    <xf numFmtId="0" fontId="3" fillId="10" borderId="6" xfId="0" applyFont="1" applyFill="1" applyBorder="1"/>
    <xf numFmtId="0" fontId="5" fillId="2" borderId="12" xfId="0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/>
    </xf>
    <xf numFmtId="0" fontId="8" fillId="7" borderId="11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/>
    </xf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4" fontId="15" fillId="0" borderId="4" xfId="0" applyNumberFormat="1" applyFont="1" applyBorder="1"/>
    <xf numFmtId="4" fontId="15" fillId="0" borderId="0" xfId="0" applyNumberFormat="1" applyFont="1" applyAlignment="1" applyProtection="1">
      <alignment vertical="center"/>
      <protection locked="0"/>
    </xf>
    <xf numFmtId="4" fontId="14" fillId="0" borderId="14" xfId="1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vertical="center"/>
      <protection locked="0"/>
    </xf>
    <xf numFmtId="4" fontId="15" fillId="0" borderId="6" xfId="0" applyNumberFormat="1" applyFont="1" applyBorder="1" applyAlignment="1">
      <alignment horizontal="center"/>
    </xf>
    <xf numFmtId="4" fontId="15" fillId="0" borderId="6" xfId="1" applyNumberFormat="1" applyFont="1" applyBorder="1" applyAlignment="1">
      <alignment horizontal="center"/>
    </xf>
    <xf numFmtId="4" fontId="15" fillId="0" borderId="6" xfId="0" applyNumberFormat="1" applyFont="1" applyBorder="1" applyAlignment="1" applyProtection="1">
      <alignment horizontal="center" vertical="center"/>
      <protection locked="0"/>
    </xf>
    <xf numFmtId="4" fontId="15" fillId="0" borderId="0" xfId="0" applyNumberFormat="1" applyFont="1" applyAlignment="1" applyProtection="1">
      <alignment horizontal="center" vertical="center"/>
      <protection locked="0"/>
    </xf>
    <xf numFmtId="4" fontId="15" fillId="0" borderId="10" xfId="0" applyNumberFormat="1" applyFont="1" applyBorder="1" applyAlignment="1" applyProtection="1">
      <alignment horizontal="center" vertical="center"/>
      <protection locked="0"/>
    </xf>
    <xf numFmtId="4" fontId="20" fillId="0" borderId="11" xfId="0" applyNumberFormat="1" applyFont="1" applyBorder="1" applyAlignment="1" applyProtection="1">
      <alignment vertical="center"/>
      <protection locked="0"/>
    </xf>
    <xf numFmtId="4" fontId="20" fillId="0" borderId="12" xfId="0" applyNumberFormat="1" applyFont="1" applyBorder="1" applyAlignment="1" applyProtection="1">
      <alignment vertical="center"/>
      <protection locked="0"/>
    </xf>
    <xf numFmtId="4" fontId="15" fillId="0" borderId="12" xfId="0" applyNumberFormat="1" applyFont="1" applyBorder="1" applyAlignment="1" applyProtection="1">
      <alignment vertical="center"/>
      <protection locked="0"/>
    </xf>
    <xf numFmtId="4" fontId="15" fillId="0" borderId="12" xfId="0" applyNumberFormat="1" applyFont="1" applyBorder="1" applyAlignment="1" applyProtection="1">
      <alignment horizontal="center" vertical="center" readingOrder="1"/>
      <protection locked="0"/>
    </xf>
    <xf numFmtId="4" fontId="15" fillId="0" borderId="12" xfId="0" applyNumberFormat="1" applyFont="1" applyBorder="1" applyAlignment="1" applyProtection="1">
      <alignment horizontal="center" vertical="center"/>
      <protection locked="0"/>
    </xf>
    <xf numFmtId="4" fontId="15" fillId="0" borderId="11" xfId="0" applyNumberFormat="1" applyFont="1" applyBorder="1"/>
    <xf numFmtId="4" fontId="14" fillId="0" borderId="12" xfId="0" applyNumberFormat="1" applyFont="1" applyBorder="1" applyAlignment="1" applyProtection="1">
      <alignment horizontal="left" vertical="center"/>
      <protection locked="0"/>
    </xf>
    <xf numFmtId="4" fontId="14" fillId="0" borderId="12" xfId="0" applyNumberFormat="1" applyFont="1" applyBorder="1" applyAlignment="1" applyProtection="1">
      <alignment horizontal="center" vertical="center" wrapText="1"/>
      <protection locked="0"/>
    </xf>
    <xf numFmtId="4" fontId="15" fillId="0" borderId="12" xfId="0" applyNumberFormat="1" applyFont="1" applyBorder="1"/>
    <xf numFmtId="4" fontId="14" fillId="0" borderId="12" xfId="1" applyNumberFormat="1" applyFont="1" applyBorder="1" applyAlignment="1">
      <alignment horizontal="center"/>
    </xf>
    <xf numFmtId="4" fontId="15" fillId="0" borderId="13" xfId="0" applyNumberFormat="1" applyFont="1" applyBorder="1" applyAlignment="1" applyProtection="1">
      <alignment horizontal="center" vertical="center"/>
      <protection locked="0"/>
    </xf>
    <xf numFmtId="4" fontId="14" fillId="0" borderId="0" xfId="0" applyNumberFormat="1" applyFont="1" applyAlignment="1" applyProtection="1">
      <alignment horizontal="left" vertical="center"/>
      <protection locked="0"/>
    </xf>
    <xf numFmtId="4" fontId="14" fillId="0" borderId="0" xfId="0" applyNumberFormat="1" applyFont="1" applyAlignment="1" applyProtection="1">
      <alignment horizontal="center" vertical="center" wrapText="1"/>
      <protection locked="0"/>
    </xf>
    <xf numFmtId="4" fontId="15" fillId="0" borderId="0" xfId="0" applyNumberFormat="1" applyFont="1"/>
    <xf numFmtId="4" fontId="14" fillId="0" borderId="0" xfId="1" applyNumberFormat="1" applyFont="1" applyBorder="1" applyAlignment="1">
      <alignment horizontal="center"/>
    </xf>
    <xf numFmtId="4" fontId="15" fillId="0" borderId="12" xfId="1" applyNumberFormat="1" applyFont="1" applyBorder="1" applyAlignment="1">
      <alignment horizontal="center"/>
    </xf>
    <xf numFmtId="4" fontId="14" fillId="0" borderId="0" xfId="1" applyNumberFormat="1" applyFont="1" applyBorder="1" applyAlignment="1">
      <alignment horizontal="center" vertical="center"/>
    </xf>
    <xf numFmtId="4" fontId="14" fillId="0" borderId="0" xfId="0" applyNumberFormat="1" applyFont="1" applyAlignment="1" applyProtection="1">
      <alignment horizontal="center" vertical="center"/>
      <protection locked="0"/>
    </xf>
    <xf numFmtId="4" fontId="15" fillId="0" borderId="6" xfId="0" applyNumberFormat="1" applyFont="1" applyBorder="1" applyAlignment="1" applyProtection="1">
      <alignment vertical="center"/>
      <protection locked="0"/>
    </xf>
    <xf numFmtId="0" fontId="16" fillId="9" borderId="6" xfId="0" applyFont="1" applyFill="1" applyBorder="1" applyAlignment="1">
      <alignment horizontal="center" vertical="center"/>
    </xf>
    <xf numFmtId="2" fontId="16" fillId="9" borderId="6" xfId="0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4" fontId="21" fillId="0" borderId="6" xfId="0" applyNumberFormat="1" applyFont="1" applyBorder="1" applyAlignment="1" applyProtection="1">
      <alignment horizontal="center" vertical="center" wrapText="1"/>
      <protection locked="0"/>
    </xf>
    <xf numFmtId="4" fontId="17" fillId="0" borderId="6" xfId="0" applyNumberFormat="1" applyFont="1" applyBorder="1" applyAlignment="1" applyProtection="1">
      <alignment horizontal="center" vertical="center"/>
      <protection locked="0"/>
    </xf>
    <xf numFmtId="4" fontId="17" fillId="0" borderId="6" xfId="1" applyNumberFormat="1" applyFont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4" fontId="21" fillId="0" borderId="6" xfId="0" applyNumberFormat="1" applyFont="1" applyBorder="1" applyAlignment="1">
      <alignment horizontal="center" vertical="center" wrapText="1"/>
    </xf>
    <xf numFmtId="4" fontId="21" fillId="0" borderId="6" xfId="1" applyNumberFormat="1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/>
    </xf>
    <xf numFmtId="0" fontId="15" fillId="2" borderId="11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 wrapText="1"/>
    </xf>
    <xf numFmtId="2" fontId="15" fillId="2" borderId="12" xfId="0" applyNumberFormat="1" applyFont="1" applyFill="1" applyBorder="1" applyAlignment="1">
      <alignment horizontal="center" vertical="center" wrapText="1"/>
    </xf>
    <xf numFmtId="4" fontId="22" fillId="2" borderId="11" xfId="0" applyNumberFormat="1" applyFont="1" applyFill="1" applyBorder="1" applyAlignment="1">
      <alignment horizontal="left"/>
    </xf>
    <xf numFmtId="4" fontId="3" fillId="8" borderId="11" xfId="0" applyNumberFormat="1" applyFont="1" applyFill="1" applyBorder="1" applyAlignment="1">
      <alignment horizontal="left"/>
    </xf>
    <xf numFmtId="4" fontId="3" fillId="8" borderId="12" xfId="0" applyNumberFormat="1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left"/>
    </xf>
    <xf numFmtId="4" fontId="3" fillId="8" borderId="11" xfId="0" applyNumberFormat="1" applyFont="1" applyFill="1" applyBorder="1" applyAlignment="1">
      <alignment horizontal="center"/>
    </xf>
    <xf numFmtId="0" fontId="8" fillId="7" borderId="11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 vertical="center"/>
    </xf>
    <xf numFmtId="2" fontId="16" fillId="6" borderId="6" xfId="0" applyNumberFormat="1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2" fontId="3" fillId="7" borderId="13" xfId="0" applyNumberFormat="1" applyFont="1" applyFill="1" applyBorder="1" applyAlignment="1">
      <alignment horizontal="center"/>
    </xf>
    <xf numFmtId="0" fontId="13" fillId="7" borderId="12" xfId="0" applyFont="1" applyFill="1" applyBorder="1" applyAlignment="1">
      <alignment horizontal="left"/>
    </xf>
    <xf numFmtId="2" fontId="13" fillId="7" borderId="13" xfId="0" applyNumberFormat="1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2" fontId="3" fillId="7" borderId="11" xfId="0" applyNumberFormat="1" applyFont="1" applyFill="1" applyBorder="1" applyAlignment="1">
      <alignment horizontal="center"/>
    </xf>
    <xf numFmtId="0" fontId="13" fillId="7" borderId="1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center"/>
    </xf>
    <xf numFmtId="4" fontId="15" fillId="7" borderId="13" xfId="0" applyNumberFormat="1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4" fontId="14" fillId="7" borderId="12" xfId="0" applyNumberFormat="1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14" fillId="7" borderId="11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2" fontId="8" fillId="7" borderId="12" xfId="0" applyNumberFormat="1" applyFont="1" applyFill="1" applyBorder="1" applyAlignment="1">
      <alignment horizontal="left" vertical="center" wrapText="1"/>
    </xf>
    <xf numFmtId="4" fontId="15" fillId="7" borderId="12" xfId="0" applyNumberFormat="1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center" vertical="center" wrapText="1"/>
    </xf>
    <xf numFmtId="4" fontId="17" fillId="6" borderId="4" xfId="0" applyNumberFormat="1" applyFont="1" applyFill="1" applyBorder="1"/>
    <xf numFmtId="0" fontId="8" fillId="7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4" fontId="13" fillId="8" borderId="12" xfId="0" applyNumberFormat="1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22" fillId="2" borderId="11" xfId="0" applyFont="1" applyFill="1" applyBorder="1" applyAlignment="1"/>
    <xf numFmtId="0" fontId="22" fillId="2" borderId="12" xfId="0" applyFont="1" applyFill="1" applyBorder="1" applyAlignment="1"/>
    <xf numFmtId="0" fontId="22" fillId="2" borderId="13" xfId="0" applyFont="1" applyFill="1" applyBorder="1" applyAlignment="1"/>
    <xf numFmtId="2" fontId="22" fillId="2" borderId="12" xfId="0" applyNumberFormat="1" applyFont="1" applyFill="1" applyBorder="1" applyAlignment="1">
      <alignment horizontal="left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horizontal="left" vertical="center"/>
    </xf>
    <xf numFmtId="0" fontId="5" fillId="8" borderId="12" xfId="0" applyFont="1" applyFill="1" applyBorder="1" applyAlignment="1">
      <alignment horizontal="left" vertical="center" wrapText="1"/>
    </xf>
    <xf numFmtId="2" fontId="8" fillId="8" borderId="12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2" fontId="5" fillId="8" borderId="12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6" fillId="8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left"/>
    </xf>
    <xf numFmtId="4" fontId="4" fillId="0" borderId="12" xfId="0" applyNumberFormat="1" applyFont="1" applyBorder="1" applyAlignment="1">
      <alignment horizontal="left"/>
    </xf>
    <xf numFmtId="4" fontId="4" fillId="0" borderId="13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/>
    </xf>
    <xf numFmtId="0" fontId="4" fillId="10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15" fillId="7" borderId="11" xfId="0" applyFont="1" applyFill="1" applyBorder="1" applyAlignment="1">
      <alignment horizontal="center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6" borderId="6" xfId="0" quotePrefix="1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wrapText="1"/>
    </xf>
    <xf numFmtId="4" fontId="4" fillId="2" borderId="11" xfId="0" applyNumberFormat="1" applyFont="1" applyFill="1" applyBorder="1" applyAlignment="1">
      <alignment horizontal="center"/>
    </xf>
    <xf numFmtId="0" fontId="4" fillId="10" borderId="1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8" fillId="8" borderId="11" xfId="0" applyNumberFormat="1" applyFont="1" applyFill="1" applyBorder="1" applyAlignment="1">
      <alignment horizontal="center" vertical="center" wrapText="1"/>
    </xf>
    <xf numFmtId="4" fontId="8" fillId="8" borderId="12" xfId="0" applyNumberFormat="1" applyFont="1" applyFill="1" applyBorder="1" applyAlignment="1">
      <alignment horizontal="center" vertical="center" wrapText="1"/>
    </xf>
    <xf numFmtId="4" fontId="8" fillId="8" borderId="13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13" fillId="8" borderId="1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left"/>
    </xf>
    <xf numFmtId="0" fontId="14" fillId="9" borderId="6" xfId="0" quotePrefix="1" applyFont="1" applyFill="1" applyBorder="1" applyAlignment="1">
      <alignment horizontal="left" vertical="center" wrapText="1"/>
    </xf>
    <xf numFmtId="0" fontId="14" fillId="9" borderId="6" xfId="0" applyFont="1" applyFill="1" applyBorder="1" applyAlignment="1">
      <alignment horizontal="left" vertical="center" wrapText="1"/>
    </xf>
    <xf numFmtId="0" fontId="15" fillId="0" borderId="11" xfId="0" quotePrefix="1" applyFont="1" applyBorder="1" applyAlignment="1">
      <alignment horizontal="left" vertical="center" wrapText="1"/>
    </xf>
    <xf numFmtId="0" fontId="15" fillId="0" borderId="12" xfId="0" quotePrefix="1" applyFont="1" applyBorder="1" applyAlignment="1">
      <alignment horizontal="left" vertical="center" wrapText="1"/>
    </xf>
    <xf numFmtId="0" fontId="15" fillId="0" borderId="13" xfId="0" quotePrefix="1" applyFont="1" applyBorder="1" applyAlignment="1">
      <alignment horizontal="left" vertical="center" wrapText="1"/>
    </xf>
    <xf numFmtId="4" fontId="15" fillId="0" borderId="11" xfId="0" applyNumberFormat="1" applyFont="1" applyBorder="1" applyAlignment="1">
      <alignment horizontal="left" wrapText="1"/>
    </xf>
    <xf numFmtId="4" fontId="15" fillId="0" borderId="12" xfId="0" applyNumberFormat="1" applyFont="1" applyBorder="1" applyAlignment="1">
      <alignment horizontal="left" wrapText="1"/>
    </xf>
    <xf numFmtId="0" fontId="14" fillId="0" borderId="6" xfId="0" quotePrefix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4" fontId="15" fillId="0" borderId="11" xfId="0" applyNumberFormat="1" applyFont="1" applyBorder="1" applyAlignment="1">
      <alignment horizontal="center"/>
    </xf>
    <xf numFmtId="4" fontId="15" fillId="0" borderId="12" xfId="0" applyNumberFormat="1" applyFont="1" applyBorder="1" applyAlignment="1">
      <alignment horizontal="center"/>
    </xf>
    <xf numFmtId="0" fontId="4" fillId="10" borderId="6" xfId="0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left"/>
    </xf>
    <xf numFmtId="4" fontId="13" fillId="2" borderId="11" xfId="0" applyNumberFormat="1" applyFont="1" applyFill="1" applyBorder="1" applyAlignment="1">
      <alignment horizontal="left"/>
    </xf>
    <xf numFmtId="4" fontId="13" fillId="2" borderId="12" xfId="0" applyNumberFormat="1" applyFont="1" applyFill="1" applyBorder="1" applyAlignment="1">
      <alignment horizontal="center" vertical="center" wrapText="1"/>
    </xf>
  </cellXfs>
  <cellStyles count="16">
    <cellStyle name="Moeda" xfId="2" builtinId="4"/>
    <cellStyle name="Moeda 2" xfId="3" xr:uid="{00000000-0005-0000-0000-000006000000}"/>
    <cellStyle name="Normal" xfId="0" builtinId="0"/>
    <cellStyle name="Normal 2" xfId="4" xr:uid="{00000000-0005-0000-0000-000007000000}"/>
    <cellStyle name="Normal 2 2" xfId="5" xr:uid="{00000000-0005-0000-0000-000008000000}"/>
    <cellStyle name="Normal 3" xfId="6" xr:uid="{00000000-0005-0000-0000-000009000000}"/>
    <cellStyle name="Normal 4" xfId="7" xr:uid="{00000000-0005-0000-0000-00000A000000}"/>
    <cellStyle name="Normal 8" xfId="8" xr:uid="{00000000-0005-0000-0000-00000B000000}"/>
    <cellStyle name="Porcentagem 2" xfId="9" xr:uid="{00000000-0005-0000-0000-00000C000000}"/>
    <cellStyle name="Porcentagem 3" xfId="10" xr:uid="{00000000-0005-0000-0000-00000D000000}"/>
    <cellStyle name="Separador de milhares 7" xfId="11" xr:uid="{00000000-0005-0000-0000-00000E000000}"/>
    <cellStyle name="Vírgula" xfId="1" builtinId="3"/>
    <cellStyle name="Vírgula 2" xfId="12" xr:uid="{00000000-0005-0000-0000-00000F000000}"/>
    <cellStyle name="Vírgula 3" xfId="13" xr:uid="{00000000-0005-0000-0000-000010000000}"/>
    <cellStyle name="Vírgula 4" xfId="14" xr:uid="{00000000-0005-0000-0000-000011000000}"/>
    <cellStyle name="Vírgula 5" xfId="15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419040</xdr:colOff>
      <xdr:row>0</xdr:row>
      <xdr:rowOff>21960</xdr:rowOff>
    </xdr:from>
    <xdr:to>
      <xdr:col>1</xdr:col>
      <xdr:colOff>673200</xdr:colOff>
      <xdr:row>3</xdr:row>
      <xdr:rowOff>144720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21960"/>
          <a:ext cx="909360" cy="72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445830</xdr:colOff>
      <xdr:row>59</xdr:row>
      <xdr:rowOff>145865</xdr:rowOff>
    </xdr:from>
    <xdr:to>
      <xdr:col>3</xdr:col>
      <xdr:colOff>1156607</xdr:colOff>
      <xdr:row>71</xdr:row>
      <xdr:rowOff>176893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74580" y="2962544"/>
          <a:ext cx="1867384" cy="2480313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384120</xdr:colOff>
      <xdr:row>514</xdr:row>
      <xdr:rowOff>186840</xdr:rowOff>
    </xdr:from>
    <xdr:to>
      <xdr:col>6</xdr:col>
      <xdr:colOff>404280</xdr:colOff>
      <xdr:row>525</xdr:row>
      <xdr:rowOff>194399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884960" y="88236360"/>
          <a:ext cx="5158800" cy="2207880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4</xdr:col>
      <xdr:colOff>428734</xdr:colOff>
      <xdr:row>59</xdr:row>
      <xdr:rowOff>163504</xdr:rowOff>
    </xdr:from>
    <xdr:to>
      <xdr:col>6</xdr:col>
      <xdr:colOff>367393</xdr:colOff>
      <xdr:row>71</xdr:row>
      <xdr:rowOff>190500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592520" y="2980183"/>
          <a:ext cx="2061373" cy="2476281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52916</xdr:colOff>
      <xdr:row>389</xdr:row>
      <xdr:rowOff>158751</xdr:rowOff>
    </xdr:from>
    <xdr:to>
      <xdr:col>5</xdr:col>
      <xdr:colOff>438150</xdr:colOff>
      <xdr:row>415</xdr:row>
      <xdr:rowOff>169333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119713D9-43AC-466B-837E-78AC60D72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141" y="69100701"/>
          <a:ext cx="4461934" cy="5211232"/>
        </a:xfrm>
        <a:prstGeom prst="rect">
          <a:avLst/>
        </a:prstGeom>
      </xdr:spPr>
    </xdr:pic>
    <xdr:clientData/>
  </xdr:twoCellAnchor>
  <xdr:twoCellAnchor editAs="oneCell">
    <xdr:from>
      <xdr:col>2</xdr:col>
      <xdr:colOff>12416</xdr:colOff>
      <xdr:row>374</xdr:row>
      <xdr:rowOff>97083</xdr:rowOff>
    </xdr:from>
    <xdr:to>
      <xdr:col>5</xdr:col>
      <xdr:colOff>428625</xdr:colOff>
      <xdr:row>388</xdr:row>
      <xdr:rowOff>186010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F6BA7E92-1B47-4A0B-87E6-C57A234BF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641" y="66038658"/>
          <a:ext cx="4492909" cy="2889277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200</xdr:row>
      <xdr:rowOff>28575</xdr:rowOff>
    </xdr:from>
    <xdr:to>
      <xdr:col>5</xdr:col>
      <xdr:colOff>519781</xdr:colOff>
      <xdr:row>212</xdr:row>
      <xdr:rowOff>148275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CD50437-188F-4DEC-98EE-E879FAB7B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23945850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237</xdr:row>
      <xdr:rowOff>66675</xdr:rowOff>
    </xdr:from>
    <xdr:to>
      <xdr:col>5</xdr:col>
      <xdr:colOff>538832</xdr:colOff>
      <xdr:row>249</xdr:row>
      <xdr:rowOff>186375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FA97FDA-0AD7-4AA8-9D40-F591D8F22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6" y="3148012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270</xdr:row>
      <xdr:rowOff>38100</xdr:rowOff>
    </xdr:from>
    <xdr:to>
      <xdr:col>5</xdr:col>
      <xdr:colOff>565225</xdr:colOff>
      <xdr:row>282</xdr:row>
      <xdr:rowOff>157800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2B3B35DC-6B28-48DD-BB05-617C1D027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38300025"/>
          <a:ext cx="448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302</xdr:row>
      <xdr:rowOff>28575</xdr:rowOff>
    </xdr:from>
    <xdr:to>
      <xdr:col>5</xdr:col>
      <xdr:colOff>462632</xdr:colOff>
      <xdr:row>314</xdr:row>
      <xdr:rowOff>148275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567267F-BF77-4F24-A475-7E50263AC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44786550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334</xdr:row>
      <xdr:rowOff>66675</xdr:rowOff>
    </xdr:from>
    <xdr:to>
      <xdr:col>5</xdr:col>
      <xdr:colOff>453107</xdr:colOff>
      <xdr:row>346</xdr:row>
      <xdr:rowOff>186375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D0D4EFAA-02E6-4A26-8D35-A37ADF1B0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51320700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442</xdr:row>
      <xdr:rowOff>38100</xdr:rowOff>
    </xdr:from>
    <xdr:to>
      <xdr:col>5</xdr:col>
      <xdr:colOff>450925</xdr:colOff>
      <xdr:row>454</xdr:row>
      <xdr:rowOff>157800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A0F6FFC2-F5DC-4CB4-8C14-3E7EF584C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68294250"/>
          <a:ext cx="448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466</xdr:row>
      <xdr:rowOff>0</xdr:rowOff>
    </xdr:from>
    <xdr:to>
      <xdr:col>5</xdr:col>
      <xdr:colOff>405482</xdr:colOff>
      <xdr:row>478</xdr:row>
      <xdr:rowOff>119700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61A5C9CB-B292-4FFF-B458-CCAD8A618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6" y="73152000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489</xdr:row>
      <xdr:rowOff>104775</xdr:rowOff>
    </xdr:from>
    <xdr:to>
      <xdr:col>5</xdr:col>
      <xdr:colOff>443582</xdr:colOff>
      <xdr:row>502</xdr:row>
      <xdr:rowOff>24450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6D977562-2D16-46F3-9A4A-6E415F0A9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6" y="77952600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594</xdr:row>
      <xdr:rowOff>47624</xdr:rowOff>
    </xdr:from>
    <xdr:to>
      <xdr:col>5</xdr:col>
      <xdr:colOff>403300</xdr:colOff>
      <xdr:row>606</xdr:row>
      <xdr:rowOff>167324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793904AF-017F-4575-8EB1-7AB90CEAA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99298124"/>
          <a:ext cx="448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554</xdr:row>
      <xdr:rowOff>38100</xdr:rowOff>
    </xdr:from>
    <xdr:to>
      <xdr:col>5</xdr:col>
      <xdr:colOff>412825</xdr:colOff>
      <xdr:row>566</xdr:row>
      <xdr:rowOff>157800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1DE2BAFF-0BF8-48F5-B93B-FB1EF4D02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91192350"/>
          <a:ext cx="448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1005</xdr:row>
      <xdr:rowOff>66675</xdr:rowOff>
    </xdr:from>
    <xdr:to>
      <xdr:col>5</xdr:col>
      <xdr:colOff>462632</xdr:colOff>
      <xdr:row>1018</xdr:row>
      <xdr:rowOff>110175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6FC2DA50-0934-49C3-8EB7-169F2EF1B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6" y="15324772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164</xdr:row>
      <xdr:rowOff>38100</xdr:rowOff>
    </xdr:from>
    <xdr:to>
      <xdr:col>5</xdr:col>
      <xdr:colOff>405482</xdr:colOff>
      <xdr:row>176</xdr:row>
      <xdr:rowOff>157800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BFA6D42-8884-4E70-8260-37D4F3555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6" y="976312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655</xdr:row>
      <xdr:rowOff>57150</xdr:rowOff>
    </xdr:from>
    <xdr:to>
      <xdr:col>4</xdr:col>
      <xdr:colOff>133417</xdr:colOff>
      <xdr:row>665</xdr:row>
      <xdr:rowOff>71475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39291E0F-B7A4-4AD2-BE9C-E80598654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00107750"/>
          <a:ext cx="3581467" cy="2014575"/>
        </a:xfrm>
        <a:prstGeom prst="rect">
          <a:avLst/>
        </a:prstGeom>
      </xdr:spPr>
    </xdr:pic>
    <xdr:clientData/>
  </xdr:twoCellAnchor>
  <xdr:twoCellAnchor editAs="oneCell">
    <xdr:from>
      <xdr:col>4</xdr:col>
      <xdr:colOff>207150</xdr:colOff>
      <xdr:row>655</xdr:row>
      <xdr:rowOff>45225</xdr:rowOff>
    </xdr:from>
    <xdr:to>
      <xdr:col>6</xdr:col>
      <xdr:colOff>1664542</xdr:colOff>
      <xdr:row>665</xdr:row>
      <xdr:rowOff>59550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A126D34-5E02-4018-A658-A52F692BA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50" y="100095825"/>
          <a:ext cx="3581467" cy="2014575"/>
        </a:xfrm>
        <a:prstGeom prst="rect">
          <a:avLst/>
        </a:prstGeom>
      </xdr:spPr>
    </xdr:pic>
    <xdr:clientData/>
  </xdr:twoCellAnchor>
  <xdr:twoCellAnchor editAs="oneCell">
    <xdr:from>
      <xdr:col>4</xdr:col>
      <xdr:colOff>204750</xdr:colOff>
      <xdr:row>666</xdr:row>
      <xdr:rowOff>33300</xdr:rowOff>
    </xdr:from>
    <xdr:to>
      <xdr:col>6</xdr:col>
      <xdr:colOff>1662142</xdr:colOff>
      <xdr:row>676</xdr:row>
      <xdr:rowOff>47625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9F84F54-48E7-4B81-A5E6-1C95F75BC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650" y="102284175"/>
          <a:ext cx="3581467" cy="2014575"/>
        </a:xfrm>
        <a:prstGeom prst="rect">
          <a:avLst/>
        </a:prstGeom>
      </xdr:spPr>
    </xdr:pic>
    <xdr:clientData/>
  </xdr:twoCellAnchor>
  <xdr:twoCellAnchor editAs="oneCell">
    <xdr:from>
      <xdr:col>1</xdr:col>
      <xdr:colOff>88050</xdr:colOff>
      <xdr:row>666</xdr:row>
      <xdr:rowOff>40425</xdr:rowOff>
    </xdr:from>
    <xdr:to>
      <xdr:col>4</xdr:col>
      <xdr:colOff>135742</xdr:colOff>
      <xdr:row>676</xdr:row>
      <xdr:rowOff>54750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D739E792-3B47-4C9F-83F1-E6D005E9D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175" y="102291300"/>
          <a:ext cx="3581467" cy="201457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1031</xdr:row>
      <xdr:rowOff>0</xdr:rowOff>
    </xdr:from>
    <xdr:to>
      <xdr:col>5</xdr:col>
      <xdr:colOff>405482</xdr:colOff>
      <xdr:row>1044</xdr:row>
      <xdr:rowOff>43500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84876192-807A-4E1E-9B45-5FECC27C0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6" y="155543250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982</xdr:row>
      <xdr:rowOff>38100</xdr:rowOff>
    </xdr:from>
    <xdr:to>
      <xdr:col>5</xdr:col>
      <xdr:colOff>434057</xdr:colOff>
      <xdr:row>994</xdr:row>
      <xdr:rowOff>157800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BF88D00B-C2B4-4B90-8A74-B5C7D01F6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1" y="14770417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1079</xdr:row>
      <xdr:rowOff>0</xdr:rowOff>
    </xdr:from>
    <xdr:to>
      <xdr:col>6</xdr:col>
      <xdr:colOff>407520</xdr:colOff>
      <xdr:row>1134</xdr:row>
      <xdr:rowOff>103740</xdr:rowOff>
    </xdr:to>
    <xdr:pic>
      <xdr:nvPicPr>
        <xdr:cNvPr id="42" name="Imagem 37">
          <a:extLst>
            <a:ext uri="{FF2B5EF4-FFF2-40B4-BE49-F238E27FC236}">
              <a16:creationId xmlns:a16="http://schemas.microsoft.com/office/drawing/2014/main" id="{7591A315-D4F9-4602-A2A7-EF0534E6E5B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1419225" y="162115500"/>
          <a:ext cx="5265270" cy="296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76200</xdr:colOff>
      <xdr:row>691</xdr:row>
      <xdr:rowOff>28575</xdr:rowOff>
    </xdr:from>
    <xdr:to>
      <xdr:col>4</xdr:col>
      <xdr:colOff>62425</xdr:colOff>
      <xdr:row>701</xdr:row>
      <xdr:rowOff>8325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91829A87-01BD-420B-B1EA-D5A4112FD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07680125"/>
          <a:ext cx="3520000" cy="19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169050</xdr:colOff>
      <xdr:row>691</xdr:row>
      <xdr:rowOff>35700</xdr:rowOff>
    </xdr:from>
    <xdr:to>
      <xdr:col>6</xdr:col>
      <xdr:colOff>1564975</xdr:colOff>
      <xdr:row>701</xdr:row>
      <xdr:rowOff>15450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35411B78-FECE-4477-ABCF-27074B852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950" y="107687250"/>
          <a:ext cx="3520000" cy="19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214275</xdr:colOff>
      <xdr:row>705</xdr:row>
      <xdr:rowOff>23775</xdr:rowOff>
    </xdr:from>
    <xdr:to>
      <xdr:col>6</xdr:col>
      <xdr:colOff>1610200</xdr:colOff>
      <xdr:row>715</xdr:row>
      <xdr:rowOff>3525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D2D64726-D75E-447A-A9FE-875303CDD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175" y="110475675"/>
          <a:ext cx="3520000" cy="19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40425</xdr:colOff>
      <xdr:row>704</xdr:row>
      <xdr:rowOff>192825</xdr:rowOff>
    </xdr:from>
    <xdr:to>
      <xdr:col>4</xdr:col>
      <xdr:colOff>26650</xdr:colOff>
      <xdr:row>714</xdr:row>
      <xdr:rowOff>172575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98E4AA6A-7EC4-42AD-8AFB-107B0A434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550" y="110444700"/>
          <a:ext cx="3520000" cy="19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740</xdr:row>
      <xdr:rowOff>38100</xdr:rowOff>
    </xdr:from>
    <xdr:to>
      <xdr:col>4</xdr:col>
      <xdr:colOff>33850</xdr:colOff>
      <xdr:row>750</xdr:row>
      <xdr:rowOff>17850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437F554F-9A31-4792-B813-DB085C472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17490875"/>
          <a:ext cx="3520000" cy="19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140475</xdr:colOff>
      <xdr:row>740</xdr:row>
      <xdr:rowOff>35700</xdr:rowOff>
    </xdr:from>
    <xdr:to>
      <xdr:col>6</xdr:col>
      <xdr:colOff>1536400</xdr:colOff>
      <xdr:row>750</xdr:row>
      <xdr:rowOff>15450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C1DF21DA-3D94-40FD-9764-9221AFDA3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3375" y="117488475"/>
          <a:ext cx="3520000" cy="19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42825</xdr:colOff>
      <xdr:row>750</xdr:row>
      <xdr:rowOff>195225</xdr:rowOff>
    </xdr:from>
    <xdr:to>
      <xdr:col>4</xdr:col>
      <xdr:colOff>29050</xdr:colOff>
      <xdr:row>760</xdr:row>
      <xdr:rowOff>174975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BEEA689A-CF5F-41A6-B3B8-394A90724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50" y="119648250"/>
          <a:ext cx="3520000" cy="19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164250</xdr:colOff>
      <xdr:row>751</xdr:row>
      <xdr:rowOff>11850</xdr:rowOff>
    </xdr:from>
    <xdr:to>
      <xdr:col>6</xdr:col>
      <xdr:colOff>1560175</xdr:colOff>
      <xdr:row>760</xdr:row>
      <xdr:rowOff>191625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A1057E4E-26FD-4040-A953-CE69D249F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150" y="119664900"/>
          <a:ext cx="3520000" cy="19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799</xdr:row>
      <xdr:rowOff>200024</xdr:rowOff>
    </xdr:from>
    <xdr:to>
      <xdr:col>5</xdr:col>
      <xdr:colOff>403300</xdr:colOff>
      <xdr:row>812</xdr:row>
      <xdr:rowOff>119699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40FC1EB7-20BD-4A9E-B28C-BC0D53844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130187699"/>
          <a:ext cx="448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848</xdr:row>
      <xdr:rowOff>0</xdr:rowOff>
    </xdr:from>
    <xdr:to>
      <xdr:col>5</xdr:col>
      <xdr:colOff>405482</xdr:colOff>
      <xdr:row>860</xdr:row>
      <xdr:rowOff>119700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EB79B817-D5FF-4686-8894-5CBFC4EB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6" y="13995082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876</xdr:row>
      <xdr:rowOff>0</xdr:rowOff>
    </xdr:from>
    <xdr:to>
      <xdr:col>5</xdr:col>
      <xdr:colOff>403300</xdr:colOff>
      <xdr:row>888</xdr:row>
      <xdr:rowOff>119700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350498C8-C167-44CC-97AB-806172BE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145646775"/>
          <a:ext cx="448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670320</xdr:colOff>
      <xdr:row>905</xdr:row>
      <xdr:rowOff>150120</xdr:rowOff>
    </xdr:from>
    <xdr:to>
      <xdr:col>5</xdr:col>
      <xdr:colOff>761400</xdr:colOff>
      <xdr:row>917</xdr:row>
      <xdr:rowOff>94920</xdr:rowOff>
    </xdr:to>
    <xdr:pic>
      <xdr:nvPicPr>
        <xdr:cNvPr id="67" name="Imagem 87">
          <a:extLst>
            <a:ext uri="{FF2B5EF4-FFF2-40B4-BE49-F238E27FC236}">
              <a16:creationId xmlns:a16="http://schemas.microsoft.com/office/drawing/2014/main" id="{181F171A-0E31-42EB-B2C5-1848790269B8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2089545" y="181734720"/>
          <a:ext cx="4167780" cy="23451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5</xdr:col>
      <xdr:colOff>403300</xdr:colOff>
      <xdr:row>947</xdr:row>
      <xdr:rowOff>119700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6C68AF20-2DC8-41EA-8E5A-7743379B0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157791150"/>
          <a:ext cx="448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1268</xdr:row>
      <xdr:rowOff>38100</xdr:rowOff>
    </xdr:from>
    <xdr:to>
      <xdr:col>4</xdr:col>
      <xdr:colOff>45089</xdr:colOff>
      <xdr:row>1278</xdr:row>
      <xdr:rowOff>113100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DCE0136B-5C90-473F-A232-1DA8B2352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6" y="208054575"/>
          <a:ext cx="3521713" cy="19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178575</xdr:colOff>
      <xdr:row>1268</xdr:row>
      <xdr:rowOff>45225</xdr:rowOff>
    </xdr:from>
    <xdr:to>
      <xdr:col>6</xdr:col>
      <xdr:colOff>1574500</xdr:colOff>
      <xdr:row>1278</xdr:row>
      <xdr:rowOff>120225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E472EB45-06C3-42FF-8D5D-A97FF1A5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1475" y="208061700"/>
          <a:ext cx="3520000" cy="19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1313</xdr:row>
      <xdr:rowOff>38100</xdr:rowOff>
    </xdr:from>
    <xdr:to>
      <xdr:col>5</xdr:col>
      <xdr:colOff>441400</xdr:colOff>
      <xdr:row>1326</xdr:row>
      <xdr:rowOff>81600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BE15C4D6-B912-48EA-890F-09ABFD75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216827100"/>
          <a:ext cx="448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1335</xdr:row>
      <xdr:rowOff>57150</xdr:rowOff>
    </xdr:from>
    <xdr:to>
      <xdr:col>5</xdr:col>
      <xdr:colOff>403300</xdr:colOff>
      <xdr:row>1347</xdr:row>
      <xdr:rowOff>176850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E2DADAAC-FDC4-4561-8AD5-CD98A14AB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21303850"/>
          <a:ext cx="448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617</xdr:row>
      <xdr:rowOff>47625</xdr:rowOff>
    </xdr:from>
    <xdr:to>
      <xdr:col>5</xdr:col>
      <xdr:colOff>481682</xdr:colOff>
      <xdr:row>629</xdr:row>
      <xdr:rowOff>167325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09EAF47D-3C93-4FAC-8362-4A7E9D14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6" y="9718357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771526</xdr:colOff>
      <xdr:row>20</xdr:row>
      <xdr:rowOff>47625</xdr:rowOff>
    </xdr:from>
    <xdr:to>
      <xdr:col>5</xdr:col>
      <xdr:colOff>376907</xdr:colOff>
      <xdr:row>32</xdr:row>
      <xdr:rowOff>167325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F520AC7-663A-4105-BB05-2FEE94351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374332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4</xdr:col>
      <xdr:colOff>924232</xdr:colOff>
      <xdr:row>54</xdr:row>
      <xdr:rowOff>119700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81D4816-F195-4AF7-ADFA-0DBB08224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419225" y="8096250"/>
          <a:ext cx="3657907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91</xdr:row>
      <xdr:rowOff>0</xdr:rowOff>
    </xdr:from>
    <xdr:to>
      <xdr:col>5</xdr:col>
      <xdr:colOff>405482</xdr:colOff>
      <xdr:row>103</xdr:row>
      <xdr:rowOff>119700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EE24F15E-D5A9-4E2B-BC32-307934BE6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6" y="18249900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790574</xdr:colOff>
      <xdr:row>958</xdr:row>
      <xdr:rowOff>38100</xdr:rowOff>
    </xdr:from>
    <xdr:to>
      <xdr:col>5</xdr:col>
      <xdr:colOff>57149</xdr:colOff>
      <xdr:row>970</xdr:row>
      <xdr:rowOff>157800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87532B70-3268-4911-BEBF-01CB60880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699" y="182203725"/>
          <a:ext cx="4143375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417</xdr:row>
      <xdr:rowOff>0</xdr:rowOff>
    </xdr:from>
    <xdr:to>
      <xdr:col>5</xdr:col>
      <xdr:colOff>403300</xdr:colOff>
      <xdr:row>429</xdr:row>
      <xdr:rowOff>119700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B0653190-7869-40F7-884A-EB8FAA4C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74542650"/>
          <a:ext cx="4480000" cy="25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349"/>
  <sheetViews>
    <sheetView tabSelected="1" view="pageBreakPreview" zoomScaleNormal="100" zoomScaleSheetLayoutView="100" zoomScalePageLayoutView="80" workbookViewId="0">
      <selection activeCell="H1348" sqref="H1348"/>
    </sheetView>
  </sheetViews>
  <sheetFormatPr defaultColWidth="9.140625" defaultRowHeight="15" x14ac:dyDescent="0.25"/>
  <cols>
    <col min="1" max="1" width="9.28515625" style="1" customWidth="1"/>
    <col min="2" max="2" width="12" style="1" customWidth="1"/>
    <col min="3" max="3" width="17.42578125" style="1" customWidth="1"/>
    <col min="4" max="4" width="23.5703125" style="1" customWidth="1"/>
    <col min="5" max="5" width="20.140625" style="1" customWidth="1"/>
    <col min="6" max="6" width="11.7109375" style="1" customWidth="1"/>
    <col min="7" max="7" width="25" style="1" customWidth="1"/>
    <col min="8" max="8" width="12.42578125" style="1" customWidth="1"/>
    <col min="9" max="9" width="17.28515625" style="1" customWidth="1"/>
    <col min="10" max="1024" width="9.140625" style="1"/>
  </cols>
  <sheetData>
    <row r="1" spans="1:10" ht="15.75" x14ac:dyDescent="0.25">
      <c r="A1" s="2"/>
      <c r="B1" s="3"/>
      <c r="C1" s="3"/>
      <c r="D1" s="3"/>
      <c r="E1" s="488" t="s">
        <v>209</v>
      </c>
      <c r="F1" s="488"/>
      <c r="G1" s="488"/>
      <c r="H1" s="488"/>
      <c r="I1" s="488"/>
      <c r="J1" s="4"/>
    </row>
    <row r="2" spans="1:10" ht="15.75" x14ac:dyDescent="0.25">
      <c r="A2" s="5"/>
      <c r="B2" s="6"/>
      <c r="C2" s="6"/>
      <c r="D2" s="6"/>
      <c r="E2" s="488" t="s">
        <v>210</v>
      </c>
      <c r="F2" s="488"/>
      <c r="G2" s="488"/>
      <c r="H2" s="488"/>
      <c r="I2" s="488"/>
      <c r="J2" s="4"/>
    </row>
    <row r="3" spans="1:10" ht="15.75" x14ac:dyDescent="0.25">
      <c r="A3" s="5"/>
      <c r="B3" s="6"/>
      <c r="C3" s="6"/>
      <c r="D3" s="6"/>
      <c r="E3" s="489" t="s">
        <v>211</v>
      </c>
      <c r="F3" s="489"/>
      <c r="G3" s="489"/>
      <c r="H3" s="489"/>
      <c r="I3" s="489"/>
      <c r="J3" s="4"/>
    </row>
    <row r="4" spans="1:10" ht="15.75" x14ac:dyDescent="0.25">
      <c r="A4" s="482"/>
      <c r="B4" s="482"/>
      <c r="C4" s="482"/>
      <c r="D4" s="482"/>
      <c r="E4" s="482"/>
      <c r="F4" s="482"/>
      <c r="G4" s="482"/>
      <c r="H4" s="482"/>
      <c r="I4" s="482"/>
      <c r="J4" s="4"/>
    </row>
    <row r="5" spans="1:10" ht="15.75" x14ac:dyDescent="0.25">
      <c r="A5" s="2" t="s">
        <v>0</v>
      </c>
      <c r="B5" s="3"/>
      <c r="C5" s="3"/>
      <c r="D5" s="3"/>
      <c r="E5" s="3"/>
      <c r="F5" s="3"/>
      <c r="G5" s="3"/>
      <c r="H5" s="3"/>
      <c r="I5" s="8"/>
      <c r="J5" s="4"/>
    </row>
    <row r="6" spans="1:10" ht="15.75" x14ac:dyDescent="0.25">
      <c r="A6" s="5" t="s">
        <v>1</v>
      </c>
      <c r="B6" s="6"/>
      <c r="C6" s="6"/>
      <c r="D6" s="6"/>
      <c r="E6" s="6"/>
      <c r="F6" s="6"/>
      <c r="G6" s="6"/>
      <c r="H6" s="6"/>
      <c r="I6" s="9"/>
      <c r="J6" s="4"/>
    </row>
    <row r="7" spans="1:10" ht="15.75" x14ac:dyDescent="0.25">
      <c r="A7" s="10" t="s">
        <v>2</v>
      </c>
      <c r="B7" s="11"/>
      <c r="C7" s="11"/>
      <c r="D7" s="11"/>
      <c r="E7" s="11"/>
      <c r="F7" s="11"/>
      <c r="G7" s="11"/>
      <c r="H7" s="11"/>
      <c r="I7" s="12"/>
      <c r="J7" s="4"/>
    </row>
    <row r="8" spans="1:10" ht="15.75" x14ac:dyDescent="0.25">
      <c r="A8" s="490" t="s">
        <v>3</v>
      </c>
      <c r="B8" s="490"/>
      <c r="C8" s="490"/>
      <c r="D8" s="490"/>
      <c r="E8" s="490"/>
      <c r="F8" s="490"/>
      <c r="G8" s="490"/>
      <c r="H8" s="490"/>
      <c r="I8" s="490"/>
      <c r="J8" s="4"/>
    </row>
    <row r="9" spans="1:10" ht="15.75" x14ac:dyDescent="0.25">
      <c r="A9" s="13" t="s">
        <v>4</v>
      </c>
      <c r="B9" s="480" t="s">
        <v>5</v>
      </c>
      <c r="C9" s="480"/>
      <c r="D9" s="480"/>
      <c r="E9" s="480"/>
      <c r="F9" s="480"/>
      <c r="G9" s="480"/>
      <c r="H9" s="13" t="s">
        <v>6</v>
      </c>
      <c r="I9" s="14" t="s">
        <v>7</v>
      </c>
      <c r="J9" s="4"/>
    </row>
    <row r="10" spans="1:10" ht="15.75" x14ac:dyDescent="0.25">
      <c r="A10" s="482"/>
      <c r="B10" s="482"/>
      <c r="C10" s="482"/>
      <c r="D10" s="482"/>
      <c r="E10" s="482"/>
      <c r="F10" s="482"/>
      <c r="G10" s="482"/>
      <c r="H10" s="482"/>
      <c r="I10" s="482"/>
      <c r="J10" s="4"/>
    </row>
    <row r="11" spans="1:10" ht="15.75" x14ac:dyDescent="0.25">
      <c r="A11" s="261" t="s">
        <v>298</v>
      </c>
      <c r="B11" s="411" t="s">
        <v>299</v>
      </c>
      <c r="C11" s="411"/>
      <c r="D11" s="411"/>
      <c r="E11" s="411"/>
      <c r="F11" s="411"/>
      <c r="G11" s="411"/>
      <c r="H11" s="262"/>
      <c r="I11" s="263"/>
      <c r="J11" s="4"/>
    </row>
    <row r="12" spans="1:10" ht="15.75" x14ac:dyDescent="0.25">
      <c r="A12" s="388"/>
      <c r="B12" s="412"/>
      <c r="C12" s="413"/>
      <c r="D12" s="413"/>
      <c r="E12" s="413"/>
      <c r="F12" s="413"/>
      <c r="G12" s="414"/>
      <c r="H12" s="388"/>
      <c r="I12" s="388"/>
      <c r="J12" s="4"/>
    </row>
    <row r="13" spans="1:10" ht="23.25" customHeight="1" x14ac:dyDescent="0.25">
      <c r="A13" s="261" t="s">
        <v>280</v>
      </c>
      <c r="B13" s="411" t="s">
        <v>281</v>
      </c>
      <c r="C13" s="411"/>
      <c r="D13" s="411"/>
      <c r="E13" s="411"/>
      <c r="F13" s="411"/>
      <c r="G13" s="411"/>
      <c r="H13" s="262" t="s">
        <v>121</v>
      </c>
      <c r="I13" s="263">
        <f>E19</f>
        <v>101.5</v>
      </c>
      <c r="J13" s="4"/>
    </row>
    <row r="14" spans="1:10" ht="15.75" x14ac:dyDescent="0.25">
      <c r="A14" s="274"/>
      <c r="B14" s="412"/>
      <c r="C14" s="413"/>
      <c r="D14" s="413"/>
      <c r="E14" s="413"/>
      <c r="F14" s="413"/>
      <c r="G14" s="414"/>
      <c r="H14" s="274"/>
      <c r="I14" s="274"/>
      <c r="J14" s="4"/>
    </row>
    <row r="15" spans="1:10" ht="15.75" x14ac:dyDescent="0.25">
      <c r="A15" s="274"/>
      <c r="B15" s="415" t="s">
        <v>282</v>
      </c>
      <c r="C15" s="415"/>
      <c r="D15" s="415"/>
      <c r="E15" s="415"/>
      <c r="F15" s="415"/>
      <c r="G15" s="415"/>
      <c r="H15" s="274"/>
      <c r="I15" s="274"/>
      <c r="J15" s="4"/>
    </row>
    <row r="16" spans="1:10" ht="15.75" x14ac:dyDescent="0.25">
      <c r="A16" s="274"/>
      <c r="B16" s="412"/>
      <c r="C16" s="413"/>
      <c r="D16" s="413"/>
      <c r="E16" s="413"/>
      <c r="F16" s="413"/>
      <c r="G16" s="414"/>
      <c r="H16" s="274"/>
      <c r="I16" s="274"/>
      <c r="J16" s="4"/>
    </row>
    <row r="17" spans="1:10" ht="15.75" x14ac:dyDescent="0.25">
      <c r="A17" s="274"/>
      <c r="B17" s="416" t="s">
        <v>283</v>
      </c>
      <c r="C17" s="417"/>
      <c r="D17" s="417"/>
      <c r="E17" s="417"/>
      <c r="F17" s="417"/>
      <c r="G17" s="418"/>
      <c r="H17" s="274"/>
      <c r="I17" s="274"/>
      <c r="J17" s="4"/>
    </row>
    <row r="18" spans="1:10" ht="15.75" x14ac:dyDescent="0.25">
      <c r="A18" s="274"/>
      <c r="B18" s="412"/>
      <c r="C18" s="413"/>
      <c r="D18" s="413"/>
      <c r="E18" s="413"/>
      <c r="F18" s="413"/>
      <c r="G18" s="414"/>
      <c r="H18" s="274"/>
      <c r="I18" s="274"/>
      <c r="J18" s="4"/>
    </row>
    <row r="19" spans="1:10" ht="15.75" x14ac:dyDescent="0.25">
      <c r="A19" s="274"/>
      <c r="B19" s="396" t="s">
        <v>285</v>
      </c>
      <c r="C19" s="397"/>
      <c r="D19" s="397"/>
      <c r="E19" s="399">
        <f>101.5</f>
        <v>101.5</v>
      </c>
      <c r="F19" s="399" t="s">
        <v>121</v>
      </c>
      <c r="G19" s="398"/>
      <c r="H19" s="274"/>
      <c r="I19" s="274"/>
      <c r="J19" s="4"/>
    </row>
    <row r="20" spans="1:10" ht="15.75" x14ac:dyDescent="0.25">
      <c r="A20" s="274"/>
      <c r="B20" s="412"/>
      <c r="C20" s="413"/>
      <c r="D20" s="413"/>
      <c r="E20" s="413"/>
      <c r="F20" s="413"/>
      <c r="G20" s="414"/>
      <c r="H20" s="274"/>
      <c r="I20" s="274"/>
      <c r="J20" s="4"/>
    </row>
    <row r="21" spans="1:10" ht="15.75" x14ac:dyDescent="0.25">
      <c r="A21" s="274"/>
      <c r="B21" s="273"/>
      <c r="C21" s="18"/>
      <c r="D21" s="18"/>
      <c r="E21" s="18"/>
      <c r="F21" s="18"/>
      <c r="G21" s="19"/>
      <c r="H21" s="274"/>
      <c r="I21" s="274"/>
      <c r="J21" s="4"/>
    </row>
    <row r="22" spans="1:10" ht="15.75" x14ac:dyDescent="0.25">
      <c r="A22" s="274"/>
      <c r="B22" s="273"/>
      <c r="C22" s="18"/>
      <c r="D22" s="18"/>
      <c r="E22" s="18"/>
      <c r="F22" s="18"/>
      <c r="G22" s="19"/>
      <c r="H22" s="274"/>
      <c r="I22" s="274"/>
      <c r="J22" s="4"/>
    </row>
    <row r="23" spans="1:10" ht="15.75" x14ac:dyDescent="0.25">
      <c r="A23" s="274"/>
      <c r="B23" s="273"/>
      <c r="C23" s="18"/>
      <c r="D23" s="18"/>
      <c r="E23" s="18"/>
      <c r="F23" s="18"/>
      <c r="G23" s="19"/>
      <c r="H23" s="274"/>
      <c r="I23" s="274"/>
      <c r="J23" s="4"/>
    </row>
    <row r="24" spans="1:10" ht="15.75" x14ac:dyDescent="0.25">
      <c r="A24" s="274"/>
      <c r="B24" s="273"/>
      <c r="C24" s="18"/>
      <c r="D24" s="18"/>
      <c r="E24" s="18"/>
      <c r="F24" s="18"/>
      <c r="G24" s="19"/>
      <c r="H24" s="274"/>
      <c r="I24" s="274"/>
      <c r="J24" s="4"/>
    </row>
    <row r="25" spans="1:10" ht="15.75" x14ac:dyDescent="0.25">
      <c r="A25" s="274"/>
      <c r="B25" s="273"/>
      <c r="C25" s="18"/>
      <c r="D25" s="18"/>
      <c r="E25" s="18"/>
      <c r="F25" s="18"/>
      <c r="G25" s="19"/>
      <c r="H25" s="274"/>
      <c r="I25" s="274"/>
      <c r="J25" s="4"/>
    </row>
    <row r="26" spans="1:10" ht="15.75" x14ac:dyDescent="0.25">
      <c r="A26" s="274"/>
      <c r="B26" s="273"/>
      <c r="C26" s="18"/>
      <c r="D26" s="18"/>
      <c r="E26" s="18"/>
      <c r="F26" s="18"/>
      <c r="G26" s="19"/>
      <c r="H26" s="274"/>
      <c r="I26" s="274"/>
      <c r="J26" s="4"/>
    </row>
    <row r="27" spans="1:10" ht="15.75" x14ac:dyDescent="0.25">
      <c r="A27" s="274"/>
      <c r="B27" s="273"/>
      <c r="C27" s="18"/>
      <c r="D27" s="18"/>
      <c r="E27" s="18"/>
      <c r="F27" s="18"/>
      <c r="G27" s="19"/>
      <c r="H27" s="274"/>
      <c r="I27" s="274"/>
      <c r="J27" s="4"/>
    </row>
    <row r="28" spans="1:10" ht="15.75" x14ac:dyDescent="0.25">
      <c r="A28" s="274"/>
      <c r="B28" s="273"/>
      <c r="C28" s="18"/>
      <c r="D28" s="18"/>
      <c r="E28" s="18"/>
      <c r="F28" s="18"/>
      <c r="G28" s="19"/>
      <c r="H28" s="274"/>
      <c r="I28" s="274"/>
      <c r="J28" s="4"/>
    </row>
    <row r="29" spans="1:10" ht="15.75" x14ac:dyDescent="0.25">
      <c r="A29" s="274"/>
      <c r="B29" s="273"/>
      <c r="C29" s="18"/>
      <c r="D29" s="18"/>
      <c r="E29" s="18"/>
      <c r="F29" s="18"/>
      <c r="G29" s="19"/>
      <c r="H29" s="274"/>
      <c r="I29" s="274"/>
      <c r="J29" s="4"/>
    </row>
    <row r="30" spans="1:10" ht="15.75" x14ac:dyDescent="0.25">
      <c r="A30" s="274"/>
      <c r="B30" s="273"/>
      <c r="C30" s="18"/>
      <c r="D30" s="18"/>
      <c r="E30" s="18"/>
      <c r="F30" s="18"/>
      <c r="G30" s="19"/>
      <c r="H30" s="274"/>
      <c r="I30" s="274"/>
      <c r="J30" s="4"/>
    </row>
    <row r="31" spans="1:10" ht="15.75" x14ac:dyDescent="0.25">
      <c r="A31" s="274"/>
      <c r="B31" s="273"/>
      <c r="C31" s="18"/>
      <c r="D31" s="18"/>
      <c r="E31" s="18"/>
      <c r="F31" s="18"/>
      <c r="G31" s="19"/>
      <c r="H31" s="274"/>
      <c r="I31" s="274"/>
      <c r="J31" s="4"/>
    </row>
    <row r="32" spans="1:10" ht="15.75" x14ac:dyDescent="0.25">
      <c r="A32" s="274"/>
      <c r="B32" s="273"/>
      <c r="C32" s="18"/>
      <c r="D32" s="18"/>
      <c r="E32" s="18"/>
      <c r="F32" s="18"/>
      <c r="G32" s="19"/>
      <c r="H32" s="274"/>
      <c r="I32" s="274"/>
      <c r="J32" s="4"/>
    </row>
    <row r="33" spans="1:10" ht="15.75" x14ac:dyDescent="0.25">
      <c r="A33" s="274"/>
      <c r="B33" s="273"/>
      <c r="C33" s="18"/>
      <c r="D33" s="18"/>
      <c r="E33" s="18"/>
      <c r="F33" s="18"/>
      <c r="G33" s="19"/>
      <c r="H33" s="274"/>
      <c r="I33" s="274"/>
      <c r="J33" s="4"/>
    </row>
    <row r="34" spans="1:10" ht="15.75" x14ac:dyDescent="0.25">
      <c r="A34" s="274"/>
      <c r="B34" s="273"/>
      <c r="C34" s="18"/>
      <c r="D34" s="18"/>
      <c r="E34" s="18"/>
      <c r="F34" s="18"/>
      <c r="G34" s="19"/>
      <c r="H34" s="274"/>
      <c r="I34" s="274"/>
      <c r="J34" s="4"/>
    </row>
    <row r="35" spans="1:10" ht="15.75" x14ac:dyDescent="0.25">
      <c r="A35" s="261" t="s">
        <v>286</v>
      </c>
      <c r="B35" s="411" t="s">
        <v>287</v>
      </c>
      <c r="C35" s="411"/>
      <c r="D35" s="411"/>
      <c r="E35" s="411"/>
      <c r="F35" s="411"/>
      <c r="G35" s="411"/>
      <c r="H35" s="262" t="s">
        <v>291</v>
      </c>
      <c r="I35" s="263">
        <f>F41</f>
        <v>3</v>
      </c>
      <c r="J35" s="4"/>
    </row>
    <row r="36" spans="1:10" ht="15.75" x14ac:dyDescent="0.25">
      <c r="A36" s="274"/>
      <c r="B36" s="273"/>
      <c r="C36" s="18"/>
      <c r="D36" s="18"/>
      <c r="E36" s="18"/>
      <c r="F36" s="18"/>
      <c r="G36" s="19"/>
      <c r="H36" s="274"/>
      <c r="I36" s="274"/>
      <c r="J36" s="4"/>
    </row>
    <row r="37" spans="1:10" ht="15.75" x14ac:dyDescent="0.25">
      <c r="A37" s="274"/>
      <c r="B37" s="419" t="s">
        <v>292</v>
      </c>
      <c r="C37" s="419"/>
      <c r="D37" s="419"/>
      <c r="E37" s="419"/>
      <c r="F37" s="419"/>
      <c r="G37" s="419"/>
      <c r="H37" s="274"/>
      <c r="I37" s="274"/>
      <c r="J37" s="4"/>
    </row>
    <row r="38" spans="1:10" ht="15.75" x14ac:dyDescent="0.25">
      <c r="A38" s="274"/>
      <c r="B38" s="273"/>
      <c r="C38" s="18"/>
      <c r="D38" s="18"/>
      <c r="E38" s="18"/>
      <c r="F38" s="18"/>
      <c r="G38" s="19"/>
      <c r="H38" s="274"/>
      <c r="I38" s="274"/>
      <c r="J38" s="4"/>
    </row>
    <row r="39" spans="1:10" ht="15.75" x14ac:dyDescent="0.25">
      <c r="A39" s="274"/>
      <c r="B39" s="416" t="s">
        <v>288</v>
      </c>
      <c r="C39" s="417"/>
      <c r="D39" s="417"/>
      <c r="E39" s="417"/>
      <c r="F39" s="417"/>
      <c r="G39" s="418"/>
      <c r="H39" s="274"/>
      <c r="I39" s="274"/>
      <c r="J39" s="4"/>
    </row>
    <row r="40" spans="1:10" ht="15.75" x14ac:dyDescent="0.25">
      <c r="A40" s="274"/>
      <c r="B40" s="412"/>
      <c r="C40" s="413"/>
      <c r="D40" s="413"/>
      <c r="E40" s="413"/>
      <c r="F40" s="413"/>
      <c r="G40" s="414"/>
      <c r="H40" s="274"/>
      <c r="I40" s="274"/>
      <c r="J40" s="4"/>
    </row>
    <row r="41" spans="1:10" ht="15.75" x14ac:dyDescent="0.25">
      <c r="A41" s="274"/>
      <c r="B41" s="396" t="s">
        <v>289</v>
      </c>
      <c r="C41" s="397"/>
      <c r="D41" s="397"/>
      <c r="F41" s="399">
        <v>3</v>
      </c>
      <c r="G41" s="399" t="s">
        <v>290</v>
      </c>
      <c r="H41" s="274"/>
      <c r="I41" s="274"/>
      <c r="J41" s="4"/>
    </row>
    <row r="42" spans="1:10" ht="15.75" x14ac:dyDescent="0.25">
      <c r="A42" s="274"/>
      <c r="B42" s="273"/>
      <c r="C42" s="18"/>
      <c r="D42" s="18"/>
      <c r="E42" s="18"/>
      <c r="F42" s="18"/>
      <c r="G42" s="19"/>
      <c r="H42" s="274"/>
      <c r="I42" s="274"/>
      <c r="J42" s="4"/>
    </row>
    <row r="43" spans="1:10" ht="15.75" x14ac:dyDescent="0.25">
      <c r="A43" s="274"/>
      <c r="B43" s="273"/>
      <c r="C43" s="18"/>
      <c r="D43" s="18"/>
      <c r="E43" s="18"/>
      <c r="F43" s="18"/>
      <c r="G43" s="19"/>
      <c r="H43" s="274"/>
      <c r="I43" s="274"/>
      <c r="J43" s="4"/>
    </row>
    <row r="44" spans="1:10" ht="15.75" x14ac:dyDescent="0.25">
      <c r="A44" s="274"/>
      <c r="B44" s="273"/>
      <c r="C44" s="18"/>
      <c r="D44" s="18"/>
      <c r="E44" s="18"/>
      <c r="F44" s="18"/>
      <c r="G44" s="19"/>
      <c r="H44" s="274"/>
      <c r="I44" s="274"/>
      <c r="J44" s="4"/>
    </row>
    <row r="45" spans="1:10" ht="15.75" x14ac:dyDescent="0.25">
      <c r="A45" s="274"/>
      <c r="B45" s="273"/>
      <c r="C45" s="18"/>
      <c r="D45" s="18"/>
      <c r="E45" s="18"/>
      <c r="F45" s="18"/>
      <c r="G45" s="19"/>
      <c r="H45" s="274"/>
      <c r="I45" s="274"/>
      <c r="J45" s="4"/>
    </row>
    <row r="46" spans="1:10" ht="15.75" x14ac:dyDescent="0.25">
      <c r="A46" s="274"/>
      <c r="B46" s="273"/>
      <c r="C46" s="18"/>
      <c r="D46" s="18"/>
      <c r="E46" s="18"/>
      <c r="F46" s="18"/>
      <c r="G46" s="19"/>
      <c r="H46" s="274"/>
      <c r="I46" s="274"/>
      <c r="J46" s="4"/>
    </row>
    <row r="47" spans="1:10" ht="15.75" x14ac:dyDescent="0.25">
      <c r="A47" s="274"/>
      <c r="B47" s="273"/>
      <c r="C47" s="18"/>
      <c r="D47" s="18"/>
      <c r="E47" s="18"/>
      <c r="F47" s="18"/>
      <c r="G47" s="19"/>
      <c r="H47" s="274"/>
      <c r="I47" s="274"/>
      <c r="J47" s="4"/>
    </row>
    <row r="48" spans="1:10" ht="15.75" x14ac:dyDescent="0.25">
      <c r="A48" s="274"/>
      <c r="B48" s="273"/>
      <c r="C48" s="18"/>
      <c r="D48" s="18"/>
      <c r="E48" s="18"/>
      <c r="F48" s="18"/>
      <c r="G48" s="19"/>
      <c r="H48" s="274"/>
      <c r="I48" s="274"/>
      <c r="J48" s="4"/>
    </row>
    <row r="49" spans="1:1024" ht="15.75" x14ac:dyDescent="0.25">
      <c r="A49" s="274"/>
      <c r="B49" s="273"/>
      <c r="C49" s="18"/>
      <c r="D49" s="18"/>
      <c r="E49" s="18"/>
      <c r="F49" s="18"/>
      <c r="G49" s="19"/>
      <c r="H49" s="274"/>
      <c r="I49" s="274"/>
      <c r="J49" s="4"/>
    </row>
    <row r="50" spans="1:1024" ht="15.75" x14ac:dyDescent="0.25">
      <c r="A50" s="274"/>
      <c r="B50" s="273"/>
      <c r="C50" s="18"/>
      <c r="D50" s="18"/>
      <c r="E50" s="18"/>
      <c r="F50" s="18"/>
      <c r="G50" s="19"/>
      <c r="H50" s="274"/>
      <c r="I50" s="274"/>
      <c r="J50" s="4"/>
    </row>
    <row r="51" spans="1:1024" ht="15.75" x14ac:dyDescent="0.25">
      <c r="A51" s="274"/>
      <c r="B51" s="273"/>
      <c r="C51" s="18"/>
      <c r="D51" s="18"/>
      <c r="E51" s="18"/>
      <c r="F51" s="18"/>
      <c r="G51" s="19"/>
      <c r="H51" s="274"/>
      <c r="I51" s="274"/>
      <c r="J51" s="4"/>
    </row>
    <row r="52" spans="1:1024" ht="15.75" x14ac:dyDescent="0.25">
      <c r="A52" s="274"/>
      <c r="B52" s="273"/>
      <c r="C52" s="18"/>
      <c r="D52" s="18"/>
      <c r="E52" s="18"/>
      <c r="F52" s="18"/>
      <c r="G52" s="19"/>
      <c r="H52" s="274"/>
      <c r="I52" s="274"/>
      <c r="J52" s="4"/>
    </row>
    <row r="53" spans="1:1024" ht="15.75" x14ac:dyDescent="0.25">
      <c r="A53" s="274"/>
      <c r="B53" s="273"/>
      <c r="C53" s="18"/>
      <c r="D53" s="18"/>
      <c r="E53" s="18"/>
      <c r="F53" s="18"/>
      <c r="G53" s="19"/>
      <c r="H53" s="274"/>
      <c r="I53" s="274"/>
      <c r="J53" s="4"/>
    </row>
    <row r="54" spans="1:1024" ht="15.75" x14ac:dyDescent="0.25">
      <c r="A54" s="274"/>
      <c r="B54" s="273"/>
      <c r="C54" s="18"/>
      <c r="D54" s="18"/>
      <c r="E54" s="18"/>
      <c r="F54" s="18"/>
      <c r="G54" s="19"/>
      <c r="H54" s="274"/>
      <c r="I54" s="274"/>
      <c r="J54" s="4"/>
    </row>
    <row r="55" spans="1:1024" ht="15.75" x14ac:dyDescent="0.25">
      <c r="A55" s="274"/>
      <c r="B55" s="273"/>
      <c r="C55" s="18"/>
      <c r="D55" s="18"/>
      <c r="E55" s="18"/>
      <c r="F55" s="18"/>
      <c r="G55" s="19"/>
      <c r="H55" s="274"/>
      <c r="I55" s="274"/>
      <c r="J55" s="4"/>
    </row>
    <row r="56" spans="1:1024" ht="15.75" x14ac:dyDescent="0.25">
      <c r="A56" s="274"/>
      <c r="B56" s="273"/>
      <c r="C56" s="18"/>
      <c r="D56" s="18"/>
      <c r="E56" s="18"/>
      <c r="F56" s="18"/>
      <c r="G56" s="19"/>
      <c r="H56" s="274"/>
      <c r="I56" s="274"/>
      <c r="J56" s="4"/>
    </row>
    <row r="57" spans="1:1024" s="181" customFormat="1" ht="29.25" customHeight="1" x14ac:dyDescent="0.25">
      <c r="A57" s="261" t="s">
        <v>8</v>
      </c>
      <c r="B57" s="411" t="s">
        <v>9</v>
      </c>
      <c r="C57" s="411"/>
      <c r="D57" s="411"/>
      <c r="E57" s="411"/>
      <c r="F57" s="411"/>
      <c r="G57" s="411"/>
      <c r="H57" s="262" t="s">
        <v>10</v>
      </c>
      <c r="I57" s="263">
        <v>5</v>
      </c>
      <c r="J57" s="179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  <c r="IX57" s="180"/>
      <c r="IY57" s="180"/>
      <c r="IZ57" s="180"/>
      <c r="JA57" s="180"/>
      <c r="JB57" s="180"/>
      <c r="JC57" s="180"/>
      <c r="JD57" s="180"/>
      <c r="JE57" s="180"/>
      <c r="JF57" s="180"/>
      <c r="JG57" s="180"/>
      <c r="JH57" s="180"/>
      <c r="JI57" s="180"/>
      <c r="JJ57" s="180"/>
      <c r="JK57" s="180"/>
      <c r="JL57" s="180"/>
      <c r="JM57" s="180"/>
      <c r="JN57" s="180"/>
      <c r="JO57" s="180"/>
      <c r="JP57" s="180"/>
      <c r="JQ57" s="180"/>
      <c r="JR57" s="180"/>
      <c r="JS57" s="180"/>
      <c r="JT57" s="180"/>
      <c r="JU57" s="180"/>
      <c r="JV57" s="180"/>
      <c r="JW57" s="180"/>
      <c r="JX57" s="180"/>
      <c r="JY57" s="180"/>
      <c r="JZ57" s="180"/>
      <c r="KA57" s="180"/>
      <c r="KB57" s="180"/>
      <c r="KC57" s="180"/>
      <c r="KD57" s="180"/>
      <c r="KE57" s="180"/>
      <c r="KF57" s="180"/>
      <c r="KG57" s="180"/>
      <c r="KH57" s="180"/>
      <c r="KI57" s="180"/>
      <c r="KJ57" s="180"/>
      <c r="KK57" s="180"/>
      <c r="KL57" s="180"/>
      <c r="KM57" s="180"/>
      <c r="KN57" s="180"/>
      <c r="KO57" s="180"/>
      <c r="KP57" s="180"/>
      <c r="KQ57" s="180"/>
      <c r="KR57" s="180"/>
      <c r="KS57" s="180"/>
      <c r="KT57" s="180"/>
      <c r="KU57" s="180"/>
      <c r="KV57" s="180"/>
      <c r="KW57" s="180"/>
      <c r="KX57" s="180"/>
      <c r="KY57" s="180"/>
      <c r="KZ57" s="180"/>
      <c r="LA57" s="180"/>
      <c r="LB57" s="180"/>
      <c r="LC57" s="180"/>
      <c r="LD57" s="180"/>
      <c r="LE57" s="180"/>
      <c r="LF57" s="180"/>
      <c r="LG57" s="180"/>
      <c r="LH57" s="180"/>
      <c r="LI57" s="180"/>
      <c r="LJ57" s="180"/>
      <c r="LK57" s="180"/>
      <c r="LL57" s="180"/>
      <c r="LM57" s="180"/>
      <c r="LN57" s="180"/>
      <c r="LO57" s="180"/>
      <c r="LP57" s="180"/>
      <c r="LQ57" s="180"/>
      <c r="LR57" s="180"/>
      <c r="LS57" s="180"/>
      <c r="LT57" s="180"/>
      <c r="LU57" s="180"/>
      <c r="LV57" s="180"/>
      <c r="LW57" s="180"/>
      <c r="LX57" s="180"/>
      <c r="LY57" s="180"/>
      <c r="LZ57" s="180"/>
      <c r="MA57" s="180"/>
      <c r="MB57" s="180"/>
      <c r="MC57" s="180"/>
      <c r="MD57" s="180"/>
      <c r="ME57" s="180"/>
      <c r="MF57" s="180"/>
      <c r="MG57" s="180"/>
      <c r="MH57" s="180"/>
      <c r="MI57" s="180"/>
      <c r="MJ57" s="180"/>
      <c r="MK57" s="180"/>
      <c r="ML57" s="180"/>
      <c r="MM57" s="180"/>
      <c r="MN57" s="180"/>
      <c r="MO57" s="180"/>
      <c r="MP57" s="180"/>
      <c r="MQ57" s="180"/>
      <c r="MR57" s="180"/>
      <c r="MS57" s="180"/>
      <c r="MT57" s="180"/>
      <c r="MU57" s="180"/>
      <c r="MV57" s="180"/>
      <c r="MW57" s="180"/>
      <c r="MX57" s="180"/>
      <c r="MY57" s="180"/>
      <c r="MZ57" s="180"/>
      <c r="NA57" s="180"/>
      <c r="NB57" s="180"/>
      <c r="NC57" s="180"/>
      <c r="ND57" s="180"/>
      <c r="NE57" s="180"/>
      <c r="NF57" s="180"/>
      <c r="NG57" s="180"/>
      <c r="NH57" s="180"/>
      <c r="NI57" s="180"/>
      <c r="NJ57" s="180"/>
      <c r="NK57" s="180"/>
      <c r="NL57" s="180"/>
      <c r="NM57" s="180"/>
      <c r="NN57" s="180"/>
      <c r="NO57" s="180"/>
      <c r="NP57" s="180"/>
      <c r="NQ57" s="180"/>
      <c r="NR57" s="180"/>
      <c r="NS57" s="180"/>
      <c r="NT57" s="180"/>
      <c r="NU57" s="180"/>
      <c r="NV57" s="180"/>
      <c r="NW57" s="180"/>
      <c r="NX57" s="180"/>
      <c r="NY57" s="180"/>
      <c r="NZ57" s="180"/>
      <c r="OA57" s="180"/>
      <c r="OB57" s="180"/>
      <c r="OC57" s="180"/>
      <c r="OD57" s="180"/>
      <c r="OE57" s="180"/>
      <c r="OF57" s="180"/>
      <c r="OG57" s="180"/>
      <c r="OH57" s="180"/>
      <c r="OI57" s="180"/>
      <c r="OJ57" s="180"/>
      <c r="OK57" s="180"/>
      <c r="OL57" s="180"/>
      <c r="OM57" s="180"/>
      <c r="ON57" s="180"/>
      <c r="OO57" s="180"/>
      <c r="OP57" s="180"/>
      <c r="OQ57" s="180"/>
      <c r="OR57" s="180"/>
      <c r="OS57" s="180"/>
      <c r="OT57" s="180"/>
      <c r="OU57" s="180"/>
      <c r="OV57" s="180"/>
      <c r="OW57" s="180"/>
      <c r="OX57" s="180"/>
      <c r="OY57" s="180"/>
      <c r="OZ57" s="180"/>
      <c r="PA57" s="180"/>
      <c r="PB57" s="180"/>
      <c r="PC57" s="180"/>
      <c r="PD57" s="180"/>
      <c r="PE57" s="180"/>
      <c r="PF57" s="180"/>
      <c r="PG57" s="180"/>
      <c r="PH57" s="180"/>
      <c r="PI57" s="180"/>
      <c r="PJ57" s="180"/>
      <c r="PK57" s="180"/>
      <c r="PL57" s="180"/>
      <c r="PM57" s="180"/>
      <c r="PN57" s="180"/>
      <c r="PO57" s="180"/>
      <c r="PP57" s="180"/>
      <c r="PQ57" s="180"/>
      <c r="PR57" s="180"/>
      <c r="PS57" s="180"/>
      <c r="PT57" s="180"/>
      <c r="PU57" s="180"/>
      <c r="PV57" s="180"/>
      <c r="PW57" s="180"/>
      <c r="PX57" s="180"/>
      <c r="PY57" s="180"/>
      <c r="PZ57" s="180"/>
      <c r="QA57" s="180"/>
      <c r="QB57" s="180"/>
      <c r="QC57" s="180"/>
      <c r="QD57" s="180"/>
      <c r="QE57" s="180"/>
      <c r="QF57" s="180"/>
      <c r="QG57" s="180"/>
      <c r="QH57" s="180"/>
      <c r="QI57" s="180"/>
      <c r="QJ57" s="180"/>
      <c r="QK57" s="180"/>
      <c r="QL57" s="180"/>
      <c r="QM57" s="180"/>
      <c r="QN57" s="180"/>
      <c r="QO57" s="180"/>
      <c r="QP57" s="180"/>
      <c r="QQ57" s="180"/>
      <c r="QR57" s="180"/>
      <c r="QS57" s="180"/>
      <c r="QT57" s="180"/>
      <c r="QU57" s="180"/>
      <c r="QV57" s="180"/>
      <c r="QW57" s="180"/>
      <c r="QX57" s="180"/>
      <c r="QY57" s="180"/>
      <c r="QZ57" s="180"/>
      <c r="RA57" s="180"/>
      <c r="RB57" s="180"/>
      <c r="RC57" s="180"/>
      <c r="RD57" s="180"/>
      <c r="RE57" s="180"/>
      <c r="RF57" s="180"/>
      <c r="RG57" s="180"/>
      <c r="RH57" s="180"/>
      <c r="RI57" s="180"/>
      <c r="RJ57" s="180"/>
      <c r="RK57" s="180"/>
      <c r="RL57" s="180"/>
      <c r="RM57" s="180"/>
      <c r="RN57" s="180"/>
      <c r="RO57" s="180"/>
      <c r="RP57" s="180"/>
      <c r="RQ57" s="180"/>
      <c r="RR57" s="180"/>
      <c r="RS57" s="180"/>
      <c r="RT57" s="180"/>
      <c r="RU57" s="180"/>
      <c r="RV57" s="180"/>
      <c r="RW57" s="180"/>
      <c r="RX57" s="180"/>
      <c r="RY57" s="180"/>
      <c r="RZ57" s="180"/>
      <c r="SA57" s="180"/>
      <c r="SB57" s="180"/>
      <c r="SC57" s="180"/>
      <c r="SD57" s="180"/>
      <c r="SE57" s="180"/>
      <c r="SF57" s="180"/>
      <c r="SG57" s="180"/>
      <c r="SH57" s="180"/>
      <c r="SI57" s="180"/>
      <c r="SJ57" s="180"/>
      <c r="SK57" s="180"/>
      <c r="SL57" s="180"/>
      <c r="SM57" s="180"/>
      <c r="SN57" s="180"/>
      <c r="SO57" s="180"/>
      <c r="SP57" s="180"/>
      <c r="SQ57" s="180"/>
      <c r="SR57" s="180"/>
      <c r="SS57" s="180"/>
      <c r="ST57" s="180"/>
      <c r="SU57" s="180"/>
      <c r="SV57" s="180"/>
      <c r="SW57" s="180"/>
      <c r="SX57" s="180"/>
      <c r="SY57" s="180"/>
      <c r="SZ57" s="180"/>
      <c r="TA57" s="180"/>
      <c r="TB57" s="180"/>
      <c r="TC57" s="180"/>
      <c r="TD57" s="180"/>
      <c r="TE57" s="180"/>
      <c r="TF57" s="180"/>
      <c r="TG57" s="180"/>
      <c r="TH57" s="180"/>
      <c r="TI57" s="180"/>
      <c r="TJ57" s="180"/>
      <c r="TK57" s="180"/>
      <c r="TL57" s="180"/>
      <c r="TM57" s="180"/>
      <c r="TN57" s="180"/>
      <c r="TO57" s="180"/>
      <c r="TP57" s="180"/>
      <c r="TQ57" s="180"/>
      <c r="TR57" s="180"/>
      <c r="TS57" s="180"/>
      <c r="TT57" s="180"/>
      <c r="TU57" s="180"/>
      <c r="TV57" s="180"/>
      <c r="TW57" s="180"/>
      <c r="TX57" s="180"/>
      <c r="TY57" s="180"/>
      <c r="TZ57" s="180"/>
      <c r="UA57" s="180"/>
      <c r="UB57" s="180"/>
      <c r="UC57" s="180"/>
      <c r="UD57" s="180"/>
      <c r="UE57" s="180"/>
      <c r="UF57" s="180"/>
      <c r="UG57" s="180"/>
      <c r="UH57" s="180"/>
      <c r="UI57" s="180"/>
      <c r="UJ57" s="180"/>
      <c r="UK57" s="180"/>
      <c r="UL57" s="180"/>
      <c r="UM57" s="180"/>
      <c r="UN57" s="180"/>
      <c r="UO57" s="180"/>
      <c r="UP57" s="180"/>
      <c r="UQ57" s="180"/>
      <c r="UR57" s="180"/>
      <c r="US57" s="180"/>
      <c r="UT57" s="180"/>
      <c r="UU57" s="180"/>
      <c r="UV57" s="180"/>
      <c r="UW57" s="180"/>
      <c r="UX57" s="180"/>
      <c r="UY57" s="180"/>
      <c r="UZ57" s="180"/>
      <c r="VA57" s="180"/>
      <c r="VB57" s="180"/>
      <c r="VC57" s="180"/>
      <c r="VD57" s="180"/>
      <c r="VE57" s="180"/>
      <c r="VF57" s="180"/>
      <c r="VG57" s="180"/>
      <c r="VH57" s="180"/>
      <c r="VI57" s="180"/>
      <c r="VJ57" s="180"/>
      <c r="VK57" s="180"/>
      <c r="VL57" s="180"/>
      <c r="VM57" s="180"/>
      <c r="VN57" s="180"/>
      <c r="VO57" s="180"/>
      <c r="VP57" s="180"/>
      <c r="VQ57" s="180"/>
      <c r="VR57" s="180"/>
      <c r="VS57" s="180"/>
      <c r="VT57" s="180"/>
      <c r="VU57" s="180"/>
      <c r="VV57" s="180"/>
      <c r="VW57" s="180"/>
      <c r="VX57" s="180"/>
      <c r="VY57" s="180"/>
      <c r="VZ57" s="180"/>
      <c r="WA57" s="180"/>
      <c r="WB57" s="180"/>
      <c r="WC57" s="180"/>
      <c r="WD57" s="180"/>
      <c r="WE57" s="180"/>
      <c r="WF57" s="180"/>
      <c r="WG57" s="180"/>
      <c r="WH57" s="180"/>
      <c r="WI57" s="180"/>
      <c r="WJ57" s="180"/>
      <c r="WK57" s="180"/>
      <c r="WL57" s="180"/>
      <c r="WM57" s="180"/>
      <c r="WN57" s="180"/>
      <c r="WO57" s="180"/>
      <c r="WP57" s="180"/>
      <c r="WQ57" s="180"/>
      <c r="WR57" s="180"/>
      <c r="WS57" s="180"/>
      <c r="WT57" s="180"/>
      <c r="WU57" s="180"/>
      <c r="WV57" s="180"/>
      <c r="WW57" s="180"/>
      <c r="WX57" s="180"/>
      <c r="WY57" s="180"/>
      <c r="WZ57" s="180"/>
      <c r="XA57" s="180"/>
      <c r="XB57" s="180"/>
      <c r="XC57" s="180"/>
      <c r="XD57" s="180"/>
      <c r="XE57" s="180"/>
      <c r="XF57" s="180"/>
      <c r="XG57" s="180"/>
      <c r="XH57" s="180"/>
      <c r="XI57" s="180"/>
      <c r="XJ57" s="180"/>
      <c r="XK57" s="180"/>
      <c r="XL57" s="180"/>
      <c r="XM57" s="180"/>
      <c r="XN57" s="180"/>
      <c r="XO57" s="180"/>
      <c r="XP57" s="180"/>
      <c r="XQ57" s="180"/>
      <c r="XR57" s="180"/>
      <c r="XS57" s="180"/>
      <c r="XT57" s="180"/>
      <c r="XU57" s="180"/>
      <c r="XV57" s="180"/>
      <c r="XW57" s="180"/>
      <c r="XX57" s="180"/>
      <c r="XY57" s="180"/>
      <c r="XZ57" s="180"/>
      <c r="YA57" s="180"/>
      <c r="YB57" s="180"/>
      <c r="YC57" s="180"/>
      <c r="YD57" s="180"/>
      <c r="YE57" s="180"/>
      <c r="YF57" s="180"/>
      <c r="YG57" s="180"/>
      <c r="YH57" s="180"/>
      <c r="YI57" s="180"/>
      <c r="YJ57" s="180"/>
      <c r="YK57" s="180"/>
      <c r="YL57" s="180"/>
      <c r="YM57" s="180"/>
      <c r="YN57" s="180"/>
      <c r="YO57" s="180"/>
      <c r="YP57" s="180"/>
      <c r="YQ57" s="180"/>
      <c r="YR57" s="180"/>
      <c r="YS57" s="180"/>
      <c r="YT57" s="180"/>
      <c r="YU57" s="180"/>
      <c r="YV57" s="180"/>
      <c r="YW57" s="180"/>
      <c r="YX57" s="180"/>
      <c r="YY57" s="180"/>
      <c r="YZ57" s="180"/>
      <c r="ZA57" s="180"/>
      <c r="ZB57" s="180"/>
      <c r="ZC57" s="180"/>
      <c r="ZD57" s="180"/>
      <c r="ZE57" s="180"/>
      <c r="ZF57" s="180"/>
      <c r="ZG57" s="180"/>
      <c r="ZH57" s="180"/>
      <c r="ZI57" s="180"/>
      <c r="ZJ57" s="180"/>
      <c r="ZK57" s="180"/>
      <c r="ZL57" s="180"/>
      <c r="ZM57" s="180"/>
      <c r="ZN57" s="180"/>
      <c r="ZO57" s="180"/>
      <c r="ZP57" s="180"/>
      <c r="ZQ57" s="180"/>
      <c r="ZR57" s="180"/>
      <c r="ZS57" s="180"/>
      <c r="ZT57" s="180"/>
      <c r="ZU57" s="180"/>
      <c r="ZV57" s="180"/>
      <c r="ZW57" s="180"/>
      <c r="ZX57" s="180"/>
      <c r="ZY57" s="180"/>
      <c r="ZZ57" s="180"/>
      <c r="AAA57" s="180"/>
      <c r="AAB57" s="180"/>
      <c r="AAC57" s="180"/>
      <c r="AAD57" s="180"/>
      <c r="AAE57" s="180"/>
      <c r="AAF57" s="180"/>
      <c r="AAG57" s="180"/>
      <c r="AAH57" s="180"/>
      <c r="AAI57" s="180"/>
      <c r="AAJ57" s="180"/>
      <c r="AAK57" s="180"/>
      <c r="AAL57" s="180"/>
      <c r="AAM57" s="180"/>
      <c r="AAN57" s="180"/>
      <c r="AAO57" s="180"/>
      <c r="AAP57" s="180"/>
      <c r="AAQ57" s="180"/>
      <c r="AAR57" s="180"/>
      <c r="AAS57" s="180"/>
      <c r="AAT57" s="180"/>
      <c r="AAU57" s="180"/>
      <c r="AAV57" s="180"/>
      <c r="AAW57" s="180"/>
      <c r="AAX57" s="180"/>
      <c r="AAY57" s="180"/>
      <c r="AAZ57" s="180"/>
      <c r="ABA57" s="180"/>
      <c r="ABB57" s="180"/>
      <c r="ABC57" s="180"/>
      <c r="ABD57" s="180"/>
      <c r="ABE57" s="180"/>
      <c r="ABF57" s="180"/>
      <c r="ABG57" s="180"/>
      <c r="ABH57" s="180"/>
      <c r="ABI57" s="180"/>
      <c r="ABJ57" s="180"/>
      <c r="ABK57" s="180"/>
      <c r="ABL57" s="180"/>
      <c r="ABM57" s="180"/>
      <c r="ABN57" s="180"/>
      <c r="ABO57" s="180"/>
      <c r="ABP57" s="180"/>
      <c r="ABQ57" s="180"/>
      <c r="ABR57" s="180"/>
      <c r="ABS57" s="180"/>
      <c r="ABT57" s="180"/>
      <c r="ABU57" s="180"/>
      <c r="ABV57" s="180"/>
      <c r="ABW57" s="180"/>
      <c r="ABX57" s="180"/>
      <c r="ABY57" s="180"/>
      <c r="ABZ57" s="180"/>
      <c r="ACA57" s="180"/>
      <c r="ACB57" s="180"/>
      <c r="ACC57" s="180"/>
      <c r="ACD57" s="180"/>
      <c r="ACE57" s="180"/>
      <c r="ACF57" s="180"/>
      <c r="ACG57" s="180"/>
      <c r="ACH57" s="180"/>
      <c r="ACI57" s="180"/>
      <c r="ACJ57" s="180"/>
      <c r="ACK57" s="180"/>
      <c r="ACL57" s="180"/>
      <c r="ACM57" s="180"/>
      <c r="ACN57" s="180"/>
      <c r="ACO57" s="180"/>
      <c r="ACP57" s="180"/>
      <c r="ACQ57" s="180"/>
      <c r="ACR57" s="180"/>
      <c r="ACS57" s="180"/>
      <c r="ACT57" s="180"/>
      <c r="ACU57" s="180"/>
      <c r="ACV57" s="180"/>
      <c r="ACW57" s="180"/>
      <c r="ACX57" s="180"/>
      <c r="ACY57" s="180"/>
      <c r="ACZ57" s="180"/>
      <c r="ADA57" s="180"/>
      <c r="ADB57" s="180"/>
      <c r="ADC57" s="180"/>
      <c r="ADD57" s="180"/>
      <c r="ADE57" s="180"/>
      <c r="ADF57" s="180"/>
      <c r="ADG57" s="180"/>
      <c r="ADH57" s="180"/>
      <c r="ADI57" s="180"/>
      <c r="ADJ57" s="180"/>
      <c r="ADK57" s="180"/>
      <c r="ADL57" s="180"/>
      <c r="ADM57" s="180"/>
      <c r="ADN57" s="180"/>
      <c r="ADO57" s="180"/>
      <c r="ADP57" s="180"/>
      <c r="ADQ57" s="180"/>
      <c r="ADR57" s="180"/>
      <c r="ADS57" s="180"/>
      <c r="ADT57" s="180"/>
      <c r="ADU57" s="180"/>
      <c r="ADV57" s="180"/>
      <c r="ADW57" s="180"/>
      <c r="ADX57" s="180"/>
      <c r="ADY57" s="180"/>
      <c r="ADZ57" s="180"/>
      <c r="AEA57" s="180"/>
      <c r="AEB57" s="180"/>
      <c r="AEC57" s="180"/>
      <c r="AED57" s="180"/>
      <c r="AEE57" s="180"/>
      <c r="AEF57" s="180"/>
      <c r="AEG57" s="180"/>
      <c r="AEH57" s="180"/>
      <c r="AEI57" s="180"/>
      <c r="AEJ57" s="180"/>
      <c r="AEK57" s="180"/>
      <c r="AEL57" s="180"/>
      <c r="AEM57" s="180"/>
      <c r="AEN57" s="180"/>
      <c r="AEO57" s="180"/>
      <c r="AEP57" s="180"/>
      <c r="AEQ57" s="180"/>
      <c r="AER57" s="180"/>
      <c r="AES57" s="180"/>
      <c r="AET57" s="180"/>
      <c r="AEU57" s="180"/>
      <c r="AEV57" s="180"/>
      <c r="AEW57" s="180"/>
      <c r="AEX57" s="180"/>
      <c r="AEY57" s="180"/>
      <c r="AEZ57" s="180"/>
      <c r="AFA57" s="180"/>
      <c r="AFB57" s="180"/>
      <c r="AFC57" s="180"/>
      <c r="AFD57" s="180"/>
      <c r="AFE57" s="180"/>
      <c r="AFF57" s="180"/>
      <c r="AFG57" s="180"/>
      <c r="AFH57" s="180"/>
      <c r="AFI57" s="180"/>
      <c r="AFJ57" s="180"/>
      <c r="AFK57" s="180"/>
      <c r="AFL57" s="180"/>
      <c r="AFM57" s="180"/>
      <c r="AFN57" s="180"/>
      <c r="AFO57" s="180"/>
      <c r="AFP57" s="180"/>
      <c r="AFQ57" s="180"/>
      <c r="AFR57" s="180"/>
      <c r="AFS57" s="180"/>
      <c r="AFT57" s="180"/>
      <c r="AFU57" s="180"/>
      <c r="AFV57" s="180"/>
      <c r="AFW57" s="180"/>
      <c r="AFX57" s="180"/>
      <c r="AFY57" s="180"/>
      <c r="AFZ57" s="180"/>
      <c r="AGA57" s="180"/>
      <c r="AGB57" s="180"/>
      <c r="AGC57" s="180"/>
      <c r="AGD57" s="180"/>
      <c r="AGE57" s="180"/>
      <c r="AGF57" s="180"/>
      <c r="AGG57" s="180"/>
      <c r="AGH57" s="180"/>
      <c r="AGI57" s="180"/>
      <c r="AGJ57" s="180"/>
      <c r="AGK57" s="180"/>
      <c r="AGL57" s="180"/>
      <c r="AGM57" s="180"/>
      <c r="AGN57" s="180"/>
      <c r="AGO57" s="180"/>
      <c r="AGP57" s="180"/>
      <c r="AGQ57" s="180"/>
      <c r="AGR57" s="180"/>
      <c r="AGS57" s="180"/>
      <c r="AGT57" s="180"/>
      <c r="AGU57" s="180"/>
      <c r="AGV57" s="180"/>
      <c r="AGW57" s="180"/>
      <c r="AGX57" s="180"/>
      <c r="AGY57" s="180"/>
      <c r="AGZ57" s="180"/>
      <c r="AHA57" s="180"/>
      <c r="AHB57" s="180"/>
      <c r="AHC57" s="180"/>
      <c r="AHD57" s="180"/>
      <c r="AHE57" s="180"/>
      <c r="AHF57" s="180"/>
      <c r="AHG57" s="180"/>
      <c r="AHH57" s="180"/>
      <c r="AHI57" s="180"/>
      <c r="AHJ57" s="180"/>
      <c r="AHK57" s="180"/>
      <c r="AHL57" s="180"/>
      <c r="AHM57" s="180"/>
      <c r="AHN57" s="180"/>
      <c r="AHO57" s="180"/>
      <c r="AHP57" s="180"/>
      <c r="AHQ57" s="180"/>
      <c r="AHR57" s="180"/>
      <c r="AHS57" s="180"/>
      <c r="AHT57" s="180"/>
      <c r="AHU57" s="180"/>
      <c r="AHV57" s="180"/>
      <c r="AHW57" s="180"/>
      <c r="AHX57" s="180"/>
      <c r="AHY57" s="180"/>
      <c r="AHZ57" s="180"/>
      <c r="AIA57" s="180"/>
      <c r="AIB57" s="180"/>
      <c r="AIC57" s="180"/>
      <c r="AID57" s="180"/>
      <c r="AIE57" s="180"/>
      <c r="AIF57" s="180"/>
      <c r="AIG57" s="180"/>
      <c r="AIH57" s="180"/>
      <c r="AII57" s="180"/>
      <c r="AIJ57" s="180"/>
      <c r="AIK57" s="180"/>
      <c r="AIL57" s="180"/>
      <c r="AIM57" s="180"/>
      <c r="AIN57" s="180"/>
      <c r="AIO57" s="180"/>
      <c r="AIP57" s="180"/>
      <c r="AIQ57" s="180"/>
      <c r="AIR57" s="180"/>
      <c r="AIS57" s="180"/>
      <c r="AIT57" s="180"/>
      <c r="AIU57" s="180"/>
      <c r="AIV57" s="180"/>
      <c r="AIW57" s="180"/>
      <c r="AIX57" s="180"/>
      <c r="AIY57" s="180"/>
      <c r="AIZ57" s="180"/>
      <c r="AJA57" s="180"/>
      <c r="AJB57" s="180"/>
      <c r="AJC57" s="180"/>
      <c r="AJD57" s="180"/>
      <c r="AJE57" s="180"/>
      <c r="AJF57" s="180"/>
      <c r="AJG57" s="180"/>
      <c r="AJH57" s="180"/>
      <c r="AJI57" s="180"/>
      <c r="AJJ57" s="180"/>
      <c r="AJK57" s="180"/>
      <c r="AJL57" s="180"/>
      <c r="AJM57" s="180"/>
      <c r="AJN57" s="180"/>
      <c r="AJO57" s="180"/>
      <c r="AJP57" s="180"/>
      <c r="AJQ57" s="180"/>
      <c r="AJR57" s="180"/>
      <c r="AJS57" s="180"/>
      <c r="AJT57" s="180"/>
      <c r="AJU57" s="180"/>
      <c r="AJV57" s="180"/>
      <c r="AJW57" s="180"/>
      <c r="AJX57" s="180"/>
      <c r="AJY57" s="180"/>
      <c r="AJZ57" s="180"/>
      <c r="AKA57" s="180"/>
      <c r="AKB57" s="180"/>
      <c r="AKC57" s="180"/>
      <c r="AKD57" s="180"/>
      <c r="AKE57" s="180"/>
      <c r="AKF57" s="180"/>
      <c r="AKG57" s="180"/>
      <c r="AKH57" s="180"/>
      <c r="AKI57" s="180"/>
      <c r="AKJ57" s="180"/>
      <c r="AKK57" s="180"/>
      <c r="AKL57" s="180"/>
      <c r="AKM57" s="180"/>
      <c r="AKN57" s="180"/>
      <c r="AKO57" s="180"/>
      <c r="AKP57" s="180"/>
      <c r="AKQ57" s="180"/>
      <c r="AKR57" s="180"/>
      <c r="AKS57" s="180"/>
      <c r="AKT57" s="180"/>
      <c r="AKU57" s="180"/>
      <c r="AKV57" s="180"/>
      <c r="AKW57" s="180"/>
      <c r="AKX57" s="180"/>
      <c r="AKY57" s="180"/>
      <c r="AKZ57" s="180"/>
      <c r="ALA57" s="180"/>
      <c r="ALB57" s="180"/>
      <c r="ALC57" s="180"/>
      <c r="ALD57" s="180"/>
      <c r="ALE57" s="180"/>
      <c r="ALF57" s="180"/>
      <c r="ALG57" s="180"/>
      <c r="ALH57" s="180"/>
      <c r="ALI57" s="180"/>
      <c r="ALJ57" s="180"/>
      <c r="ALK57" s="180"/>
      <c r="ALL57" s="180"/>
      <c r="ALM57" s="180"/>
      <c r="ALN57" s="180"/>
      <c r="ALO57" s="180"/>
      <c r="ALP57" s="180"/>
      <c r="ALQ57" s="180"/>
      <c r="ALR57" s="180"/>
      <c r="ALS57" s="180"/>
      <c r="ALT57" s="180"/>
      <c r="ALU57" s="180"/>
      <c r="ALV57" s="180"/>
      <c r="ALW57" s="180"/>
      <c r="ALX57" s="180"/>
      <c r="ALY57" s="180"/>
      <c r="ALZ57" s="180"/>
      <c r="AMA57" s="180"/>
      <c r="AMB57" s="180"/>
      <c r="AMC57" s="180"/>
      <c r="AMD57" s="180"/>
      <c r="AME57" s="180"/>
      <c r="AMF57" s="180"/>
      <c r="AMG57" s="180"/>
      <c r="AMH57" s="180"/>
      <c r="AMI57" s="180"/>
      <c r="AMJ57" s="180"/>
    </row>
    <row r="58" spans="1:1024" ht="15.75" x14ac:dyDescent="0.25">
      <c r="A58" s="16"/>
      <c r="B58" s="482"/>
      <c r="C58" s="482"/>
      <c r="D58" s="482"/>
      <c r="E58" s="482"/>
      <c r="F58" s="482"/>
      <c r="G58" s="482"/>
      <c r="H58" s="16"/>
      <c r="I58" s="7"/>
      <c r="J58" s="4"/>
    </row>
    <row r="59" spans="1:1024" ht="15.75" x14ac:dyDescent="0.25">
      <c r="A59" s="16"/>
      <c r="B59" s="441" t="s">
        <v>284</v>
      </c>
      <c r="C59" s="441"/>
      <c r="D59" s="441"/>
      <c r="E59" s="441"/>
      <c r="F59" s="441"/>
      <c r="G59" s="441"/>
      <c r="H59" s="16"/>
      <c r="I59" s="7"/>
      <c r="J59" s="4"/>
    </row>
    <row r="60" spans="1:1024" ht="15.75" x14ac:dyDescent="0.25">
      <c r="A60" s="16"/>
      <c r="B60" s="482"/>
      <c r="C60" s="482"/>
      <c r="D60" s="482"/>
      <c r="E60" s="482"/>
      <c r="F60" s="482"/>
      <c r="G60" s="482"/>
      <c r="H60" s="16"/>
      <c r="I60" s="7"/>
      <c r="J60" s="4"/>
    </row>
    <row r="61" spans="1:1024" ht="15.75" x14ac:dyDescent="0.25">
      <c r="A61" s="16"/>
      <c r="B61" s="482"/>
      <c r="C61" s="482"/>
      <c r="D61" s="482"/>
      <c r="E61" s="482"/>
      <c r="F61" s="482"/>
      <c r="G61" s="482"/>
      <c r="H61" s="16"/>
      <c r="I61" s="16"/>
      <c r="J61" s="4"/>
    </row>
    <row r="62" spans="1:1024" ht="15.75" x14ac:dyDescent="0.25">
      <c r="A62" s="16"/>
      <c r="B62" s="17"/>
      <c r="C62" s="18"/>
      <c r="D62" s="18"/>
      <c r="E62" s="18"/>
      <c r="F62" s="18"/>
      <c r="G62" s="19"/>
      <c r="H62" s="16"/>
      <c r="I62" s="16"/>
      <c r="J62" s="4"/>
    </row>
    <row r="63" spans="1:1024" ht="15.75" x14ac:dyDescent="0.25">
      <c r="A63" s="16"/>
      <c r="B63" s="17"/>
      <c r="C63" s="18"/>
      <c r="D63" s="18"/>
      <c r="E63" s="18"/>
      <c r="F63" s="18"/>
      <c r="G63" s="19"/>
      <c r="H63" s="16"/>
      <c r="I63" s="16"/>
      <c r="J63" s="4"/>
    </row>
    <row r="64" spans="1:1024" ht="15.75" x14ac:dyDescent="0.25">
      <c r="A64" s="16"/>
      <c r="B64" s="17"/>
      <c r="C64" s="18"/>
      <c r="D64" s="18"/>
      <c r="E64" s="18"/>
      <c r="F64" s="18"/>
      <c r="G64" s="19"/>
      <c r="H64" s="16"/>
      <c r="I64" s="16"/>
      <c r="J64" s="4"/>
    </row>
    <row r="65" spans="1:10" ht="15.75" x14ac:dyDescent="0.25">
      <c r="A65" s="16"/>
      <c r="B65" s="17"/>
      <c r="C65" s="18"/>
      <c r="D65" s="18"/>
      <c r="E65" s="18"/>
      <c r="F65" s="18"/>
      <c r="G65" s="19"/>
      <c r="H65" s="16"/>
      <c r="I65" s="16"/>
      <c r="J65" s="4"/>
    </row>
    <row r="66" spans="1:10" ht="15.75" x14ac:dyDescent="0.25">
      <c r="A66" s="16"/>
      <c r="B66" s="17"/>
      <c r="C66" s="18"/>
      <c r="D66" s="18"/>
      <c r="E66" s="18"/>
      <c r="F66" s="18"/>
      <c r="G66" s="19"/>
      <c r="H66" s="16"/>
      <c r="I66" s="16"/>
      <c r="J66" s="4"/>
    </row>
    <row r="67" spans="1:10" ht="15.75" x14ac:dyDescent="0.25">
      <c r="A67" s="16"/>
      <c r="B67" s="17"/>
      <c r="C67" s="18"/>
      <c r="D67" s="18"/>
      <c r="E67" s="18"/>
      <c r="F67" s="18"/>
      <c r="G67" s="19"/>
      <c r="H67" s="16"/>
      <c r="I67" s="16"/>
      <c r="J67" s="4"/>
    </row>
    <row r="68" spans="1:10" ht="15.75" x14ac:dyDescent="0.25">
      <c r="A68" s="16"/>
      <c r="B68" s="17"/>
      <c r="C68" s="18"/>
      <c r="D68" s="18"/>
      <c r="E68" s="18"/>
      <c r="F68" s="18"/>
      <c r="G68" s="19"/>
      <c r="H68" s="16"/>
      <c r="I68" s="16"/>
      <c r="J68" s="4"/>
    </row>
    <row r="69" spans="1:10" ht="15.75" x14ac:dyDescent="0.25">
      <c r="A69" s="16"/>
      <c r="B69" s="17"/>
      <c r="C69" s="18"/>
      <c r="D69" s="18"/>
      <c r="E69" s="18"/>
      <c r="F69" s="18"/>
      <c r="G69" s="19"/>
      <c r="H69" s="16"/>
      <c r="I69" s="16"/>
      <c r="J69" s="4"/>
    </row>
    <row r="70" spans="1:10" ht="15.75" x14ac:dyDescent="0.25">
      <c r="A70" s="16"/>
      <c r="B70" s="17"/>
      <c r="C70" s="18"/>
      <c r="D70" s="18"/>
      <c r="E70" s="18"/>
      <c r="F70" s="18"/>
      <c r="G70" s="19"/>
      <c r="H70" s="16"/>
      <c r="I70" s="16"/>
      <c r="J70" s="4"/>
    </row>
    <row r="71" spans="1:10" ht="15.75" x14ac:dyDescent="0.25">
      <c r="A71" s="16"/>
      <c r="B71" s="17"/>
      <c r="C71" s="18"/>
      <c r="D71" s="18"/>
      <c r="E71" s="18"/>
      <c r="F71" s="18"/>
      <c r="G71" s="19"/>
      <c r="H71" s="16"/>
      <c r="I71" s="16"/>
      <c r="J71" s="4"/>
    </row>
    <row r="72" spans="1:10" ht="15.75" x14ac:dyDescent="0.25">
      <c r="A72" s="16"/>
      <c r="B72" s="17"/>
      <c r="C72" s="18"/>
      <c r="D72" s="18"/>
      <c r="E72" s="18"/>
      <c r="F72" s="18"/>
      <c r="G72" s="19"/>
      <c r="H72" s="16"/>
      <c r="I72" s="16"/>
      <c r="J72" s="4"/>
    </row>
    <row r="73" spans="1:10" ht="15.75" x14ac:dyDescent="0.25">
      <c r="A73" s="16"/>
      <c r="B73" s="17"/>
      <c r="C73" s="18"/>
      <c r="D73" s="18"/>
      <c r="E73" s="18"/>
      <c r="F73" s="18"/>
      <c r="G73" s="19"/>
      <c r="H73" s="16"/>
      <c r="I73" s="16"/>
      <c r="J73" s="4"/>
    </row>
    <row r="74" spans="1:10" s="22" customFormat="1" ht="23.25" customHeight="1" x14ac:dyDescent="0.25">
      <c r="A74" s="293" t="s">
        <v>11</v>
      </c>
      <c r="B74" s="442" t="s">
        <v>12</v>
      </c>
      <c r="C74" s="442"/>
      <c r="D74" s="442"/>
      <c r="E74" s="442"/>
      <c r="F74" s="442"/>
      <c r="G74" s="442"/>
      <c r="H74" s="442"/>
      <c r="I74" s="442"/>
      <c r="J74" s="21"/>
    </row>
    <row r="75" spans="1:10" ht="15" customHeight="1" x14ac:dyDescent="0.25">
      <c r="A75" s="20"/>
      <c r="B75" s="23"/>
      <c r="C75" s="24"/>
      <c r="D75" s="24"/>
      <c r="E75" s="24"/>
      <c r="F75" s="24"/>
      <c r="G75" s="24"/>
      <c r="H75" s="24"/>
      <c r="I75" s="25"/>
      <c r="J75" s="4"/>
    </row>
    <row r="76" spans="1:10" s="22" customFormat="1" ht="23.25" customHeight="1" x14ac:dyDescent="0.25">
      <c r="A76" s="293" t="s">
        <v>13</v>
      </c>
      <c r="B76" s="471" t="s">
        <v>14</v>
      </c>
      <c r="C76" s="471"/>
      <c r="D76" s="471"/>
      <c r="E76" s="471"/>
      <c r="F76" s="471"/>
      <c r="G76" s="471"/>
      <c r="H76" s="293" t="s">
        <v>15</v>
      </c>
      <c r="I76" s="295">
        <f>E90</f>
        <v>1288.83</v>
      </c>
      <c r="J76" s="21"/>
    </row>
    <row r="77" spans="1:10" ht="15.75" x14ac:dyDescent="0.25">
      <c r="A77" s="275"/>
      <c r="B77" s="276"/>
      <c r="C77" s="276"/>
      <c r="D77" s="276"/>
      <c r="E77" s="276"/>
      <c r="F77" s="276"/>
      <c r="G77" s="276"/>
      <c r="H77" s="248"/>
      <c r="I77" s="277"/>
      <c r="J77" s="4"/>
    </row>
    <row r="78" spans="1:10" ht="15.75" customHeight="1" x14ac:dyDescent="0.25">
      <c r="A78" s="264"/>
      <c r="B78" s="419" t="s">
        <v>16</v>
      </c>
      <c r="C78" s="419"/>
      <c r="D78" s="419"/>
      <c r="E78" s="419"/>
      <c r="F78" s="419"/>
      <c r="G78" s="419"/>
      <c r="H78" s="264"/>
      <c r="I78" s="278"/>
      <c r="J78" s="4"/>
    </row>
    <row r="79" spans="1:10" ht="15.75" x14ac:dyDescent="0.25">
      <c r="A79" s="264"/>
      <c r="B79" s="483"/>
      <c r="C79" s="483"/>
      <c r="D79" s="483"/>
      <c r="E79" s="483"/>
      <c r="F79" s="483"/>
      <c r="G79" s="483"/>
      <c r="H79" s="264"/>
      <c r="I79" s="278"/>
      <c r="J79" s="4"/>
    </row>
    <row r="80" spans="1:10" ht="15.75" x14ac:dyDescent="0.25">
      <c r="A80" s="264"/>
      <c r="B80" s="279" t="s">
        <v>17</v>
      </c>
      <c r="C80" s="280"/>
      <c r="D80" s="280"/>
      <c r="E80" s="280"/>
      <c r="F80" s="280"/>
      <c r="G80" s="281"/>
      <c r="H80" s="264"/>
      <c r="I80" s="278"/>
      <c r="J80" s="4"/>
    </row>
    <row r="81" spans="1:10" ht="15.75" x14ac:dyDescent="0.25">
      <c r="A81" s="264"/>
      <c r="B81" s="279" t="s">
        <v>278</v>
      </c>
      <c r="C81" s="280"/>
      <c r="D81" s="280"/>
      <c r="E81" s="280"/>
      <c r="F81" s="280"/>
      <c r="G81" s="281"/>
      <c r="H81" s="264"/>
      <c r="I81" s="278"/>
      <c r="J81" s="4"/>
    </row>
    <row r="82" spans="1:10" ht="15.75" x14ac:dyDescent="0.25">
      <c r="A82" s="264"/>
      <c r="B82" s="282"/>
      <c r="C82" s="280"/>
      <c r="D82" s="280"/>
      <c r="E82" s="280"/>
      <c r="F82" s="280"/>
      <c r="G82" s="281"/>
      <c r="H82" s="264"/>
      <c r="I82" s="278"/>
      <c r="J82" s="4"/>
    </row>
    <row r="83" spans="1:10" s="22" customFormat="1" ht="15.75" customHeight="1" x14ac:dyDescent="0.25">
      <c r="A83" s="283"/>
      <c r="B83" s="484" t="s">
        <v>231</v>
      </c>
      <c r="C83" s="485"/>
      <c r="D83" s="485"/>
      <c r="E83" s="485"/>
      <c r="F83" s="485"/>
      <c r="G83" s="486"/>
      <c r="H83" s="283"/>
      <c r="I83" s="283"/>
      <c r="J83" s="21"/>
    </row>
    <row r="84" spans="1:10" ht="15.75" x14ac:dyDescent="0.25">
      <c r="A84" s="264"/>
      <c r="B84" s="282"/>
      <c r="C84" s="280"/>
      <c r="D84" s="280"/>
      <c r="E84" s="280"/>
      <c r="F84" s="280"/>
      <c r="G84" s="281"/>
      <c r="H84" s="264"/>
      <c r="I84" s="264"/>
      <c r="J84" s="4"/>
    </row>
    <row r="85" spans="1:10" ht="15.75" x14ac:dyDescent="0.25">
      <c r="A85" s="264"/>
      <c r="B85" s="279" t="s">
        <v>18</v>
      </c>
      <c r="C85" s="284"/>
      <c r="D85" s="280"/>
      <c r="E85" s="280"/>
      <c r="F85" s="280"/>
      <c r="G85" s="281"/>
      <c r="H85" s="264"/>
      <c r="I85" s="264"/>
      <c r="J85" s="4"/>
    </row>
    <row r="86" spans="1:10" ht="15.75" x14ac:dyDescent="0.25">
      <c r="A86" s="264"/>
      <c r="B86" s="285"/>
      <c r="C86" s="286">
        <v>123872</v>
      </c>
      <c r="D86" s="287" t="s">
        <v>19</v>
      </c>
      <c r="E86" s="286">
        <v>122452.63</v>
      </c>
      <c r="F86" s="287" t="s">
        <v>20</v>
      </c>
      <c r="G86" s="288">
        <f>C86-E86</f>
        <v>1419.3699999999953</v>
      </c>
      <c r="H86" s="264"/>
      <c r="I86" s="264"/>
      <c r="J86" s="4"/>
    </row>
    <row r="87" spans="1:10" ht="15.75" x14ac:dyDescent="0.25">
      <c r="A87" s="264"/>
      <c r="B87" s="289"/>
      <c r="C87" s="290"/>
      <c r="D87" s="280"/>
      <c r="E87" s="280"/>
      <c r="F87" s="280"/>
      <c r="G87" s="281"/>
      <c r="H87" s="264"/>
      <c r="I87" s="264"/>
      <c r="J87" s="4"/>
    </row>
    <row r="88" spans="1:10" ht="15.75" x14ac:dyDescent="0.25">
      <c r="A88" s="264"/>
      <c r="B88" s="487" t="s">
        <v>21</v>
      </c>
      <c r="C88" s="487"/>
      <c r="D88" s="487"/>
      <c r="E88" s="394">
        <f>G86</f>
        <v>1419.3699999999953</v>
      </c>
      <c r="F88" s="395" t="s">
        <v>15</v>
      </c>
      <c r="G88" s="281"/>
      <c r="H88" s="264"/>
      <c r="I88" s="264"/>
      <c r="J88" s="4"/>
    </row>
    <row r="89" spans="1:10" ht="15.75" x14ac:dyDescent="0.25">
      <c r="A89" s="16"/>
      <c r="B89" s="35"/>
      <c r="C89" s="29"/>
      <c r="D89" s="29"/>
      <c r="E89" s="29"/>
      <c r="F89" s="29"/>
      <c r="G89" s="30"/>
      <c r="H89" s="16"/>
      <c r="I89" s="16"/>
      <c r="J89" s="4"/>
    </row>
    <row r="90" spans="1:10" ht="15.75" x14ac:dyDescent="0.25">
      <c r="A90" s="16"/>
      <c r="B90" s="410" t="s">
        <v>273</v>
      </c>
      <c r="C90" s="410"/>
      <c r="D90" s="410"/>
      <c r="E90" s="231">
        <v>1288.83</v>
      </c>
      <c r="F90" s="232" t="s">
        <v>15</v>
      </c>
      <c r="G90" s="67"/>
      <c r="H90" s="16"/>
      <c r="I90" s="16"/>
      <c r="J90" s="4"/>
    </row>
    <row r="91" spans="1:10" ht="15.75" x14ac:dyDescent="0.25">
      <c r="A91" s="16"/>
      <c r="B91" s="35"/>
      <c r="C91" s="29"/>
      <c r="D91" s="29"/>
      <c r="E91" s="29"/>
      <c r="F91" s="29"/>
      <c r="G91" s="30"/>
      <c r="H91" s="16"/>
      <c r="I91" s="16"/>
      <c r="J91" s="4"/>
    </row>
    <row r="92" spans="1:10" ht="15.75" x14ac:dyDescent="0.25">
      <c r="A92" s="16"/>
      <c r="B92" s="35"/>
      <c r="C92" s="29"/>
      <c r="D92" s="29"/>
      <c r="E92" s="29"/>
      <c r="F92" s="29"/>
      <c r="G92" s="30"/>
      <c r="H92" s="16"/>
      <c r="I92" s="16"/>
      <c r="J92" s="4"/>
    </row>
    <row r="93" spans="1:10" ht="15.75" x14ac:dyDescent="0.25">
      <c r="A93" s="16"/>
      <c r="B93" s="35"/>
      <c r="C93" s="29"/>
      <c r="D93" s="29"/>
      <c r="E93" s="29"/>
      <c r="F93" s="29"/>
      <c r="G93" s="30"/>
      <c r="H93" s="16"/>
      <c r="I93" s="16"/>
      <c r="J93" s="4"/>
    </row>
    <row r="94" spans="1:10" ht="15.75" x14ac:dyDescent="0.25">
      <c r="A94" s="16"/>
      <c r="B94" s="35"/>
      <c r="C94" s="29"/>
      <c r="D94" s="29"/>
      <c r="E94" s="29"/>
      <c r="F94" s="29"/>
      <c r="G94" s="30"/>
      <c r="H94" s="16"/>
      <c r="I94" s="16"/>
      <c r="J94" s="4"/>
    </row>
    <row r="95" spans="1:10" ht="15.75" x14ac:dyDescent="0.25">
      <c r="A95" s="16"/>
      <c r="B95" s="35"/>
      <c r="C95" s="29"/>
      <c r="D95" s="29"/>
      <c r="E95" s="29"/>
      <c r="F95" s="29"/>
      <c r="G95" s="30"/>
      <c r="H95" s="16"/>
      <c r="I95" s="16"/>
      <c r="J95" s="4"/>
    </row>
    <row r="96" spans="1:10" ht="15.75" x14ac:dyDescent="0.25">
      <c r="A96" s="16"/>
      <c r="B96" s="35"/>
      <c r="C96" s="29"/>
      <c r="D96" s="29"/>
      <c r="E96" s="29"/>
      <c r="F96" s="29"/>
      <c r="G96" s="30"/>
      <c r="H96" s="16"/>
      <c r="I96" s="16"/>
      <c r="J96" s="4"/>
    </row>
    <row r="97" spans="1:10" ht="15.75" x14ac:dyDescent="0.25">
      <c r="A97" s="16"/>
      <c r="B97" s="35"/>
      <c r="C97" s="29"/>
      <c r="D97" s="29"/>
      <c r="E97" s="29"/>
      <c r="F97" s="29"/>
      <c r="G97" s="30"/>
      <c r="H97" s="16"/>
      <c r="I97" s="16"/>
      <c r="J97" s="4"/>
    </row>
    <row r="98" spans="1:10" ht="15.75" x14ac:dyDescent="0.25">
      <c r="A98" s="16"/>
      <c r="B98" s="35"/>
      <c r="C98" s="29"/>
      <c r="D98" s="29"/>
      <c r="E98" s="29"/>
      <c r="F98" s="29"/>
      <c r="G98" s="30"/>
      <c r="H98" s="16"/>
      <c r="I98" s="16"/>
      <c r="J98" s="4"/>
    </row>
    <row r="99" spans="1:10" ht="15.75" x14ac:dyDescent="0.25">
      <c r="A99" s="16"/>
      <c r="B99" s="35"/>
      <c r="C99" s="29"/>
      <c r="D99" s="29"/>
      <c r="E99" s="29"/>
      <c r="F99" s="29"/>
      <c r="G99" s="30"/>
      <c r="H99" s="16"/>
      <c r="I99" s="16"/>
      <c r="J99" s="4"/>
    </row>
    <row r="100" spans="1:10" ht="15.75" x14ac:dyDescent="0.25">
      <c r="A100" s="16"/>
      <c r="B100" s="35"/>
      <c r="C100" s="29"/>
      <c r="D100" s="29"/>
      <c r="E100" s="29"/>
      <c r="F100" s="29"/>
      <c r="G100" s="30"/>
      <c r="H100" s="16"/>
      <c r="I100" s="16"/>
      <c r="J100" s="4"/>
    </row>
    <row r="101" spans="1:10" ht="15.75" x14ac:dyDescent="0.25">
      <c r="A101" s="16"/>
      <c r="B101" s="35"/>
      <c r="C101" s="29"/>
      <c r="D101" s="29"/>
      <c r="E101" s="29"/>
      <c r="F101" s="29"/>
      <c r="G101" s="30"/>
      <c r="H101" s="16"/>
      <c r="I101" s="16"/>
      <c r="J101" s="4"/>
    </row>
    <row r="102" spans="1:10" ht="15.75" x14ac:dyDescent="0.25">
      <c r="A102" s="16"/>
      <c r="B102" s="35"/>
      <c r="C102" s="29"/>
      <c r="D102" s="29"/>
      <c r="E102" s="29"/>
      <c r="F102" s="29"/>
      <c r="G102" s="30"/>
      <c r="H102" s="16"/>
      <c r="I102" s="16"/>
      <c r="J102" s="4"/>
    </row>
    <row r="103" spans="1:10" ht="15.75" x14ac:dyDescent="0.25">
      <c r="A103" s="16"/>
      <c r="B103" s="35"/>
      <c r="C103" s="29"/>
      <c r="D103" s="29"/>
      <c r="E103" s="29"/>
      <c r="F103" s="29"/>
      <c r="G103" s="30"/>
      <c r="H103" s="16"/>
      <c r="I103" s="16"/>
      <c r="J103" s="4"/>
    </row>
    <row r="104" spans="1:10" ht="15.75" x14ac:dyDescent="0.25">
      <c r="A104" s="16"/>
      <c r="B104" s="35"/>
      <c r="C104" s="29"/>
      <c r="D104" s="29"/>
      <c r="E104" s="29"/>
      <c r="F104" s="29"/>
      <c r="G104" s="30"/>
      <c r="H104" s="16"/>
      <c r="I104" s="16"/>
      <c r="J104" s="4"/>
    </row>
    <row r="105" spans="1:10" ht="15.75" x14ac:dyDescent="0.25">
      <c r="A105" s="16"/>
      <c r="B105" s="35"/>
      <c r="C105" s="29"/>
      <c r="D105" s="29"/>
      <c r="E105" s="29"/>
      <c r="F105" s="29"/>
      <c r="G105" s="30"/>
      <c r="H105" s="16"/>
      <c r="I105" s="16"/>
      <c r="J105" s="4"/>
    </row>
    <row r="106" spans="1:10" s="22" customFormat="1" ht="23.25" hidden="1" customHeight="1" x14ac:dyDescent="0.25">
      <c r="A106" s="38" t="s">
        <v>22</v>
      </c>
      <c r="B106" s="476" t="s">
        <v>23</v>
      </c>
      <c r="C106" s="476"/>
      <c r="D106" s="476"/>
      <c r="E106" s="476"/>
      <c r="F106" s="476"/>
      <c r="G106" s="476"/>
      <c r="H106" s="38" t="s">
        <v>24</v>
      </c>
      <c r="I106" s="39">
        <f>E132</f>
        <v>0</v>
      </c>
      <c r="J106" s="21"/>
    </row>
    <row r="107" spans="1:10" ht="15.75" hidden="1" x14ac:dyDescent="0.25">
      <c r="A107" s="26"/>
      <c r="B107" s="440"/>
      <c r="C107" s="440"/>
      <c r="D107" s="440"/>
      <c r="E107" s="440"/>
      <c r="F107" s="440"/>
      <c r="G107" s="440"/>
      <c r="H107" s="13"/>
      <c r="I107" s="27"/>
      <c r="J107" s="4"/>
    </row>
    <row r="108" spans="1:10" ht="15.75" hidden="1" x14ac:dyDescent="0.25">
      <c r="A108" s="16"/>
      <c r="B108" s="40"/>
      <c r="C108" s="41"/>
      <c r="D108" s="13" t="s">
        <v>4</v>
      </c>
      <c r="E108" s="13" t="s">
        <v>25</v>
      </c>
      <c r="F108" s="13" t="s">
        <v>26</v>
      </c>
      <c r="G108" s="13" t="s">
        <v>24</v>
      </c>
      <c r="H108" s="16"/>
      <c r="I108" s="42"/>
      <c r="J108" s="4"/>
    </row>
    <row r="109" spans="1:10" ht="15.75" hidden="1" customHeight="1" x14ac:dyDescent="0.25">
      <c r="A109" s="16"/>
      <c r="B109" s="477" t="s">
        <v>27</v>
      </c>
      <c r="C109" s="477"/>
      <c r="D109" s="26" t="s">
        <v>28</v>
      </c>
      <c r="E109" s="43">
        <v>12763.25</v>
      </c>
      <c r="F109" s="44">
        <v>1</v>
      </c>
      <c r="G109" s="43">
        <f t="shared" ref="G109:G115" si="0">E109*F109</f>
        <v>12763.25</v>
      </c>
      <c r="H109" s="16"/>
      <c r="I109" s="42"/>
      <c r="J109" s="4"/>
    </row>
    <row r="110" spans="1:10" ht="15.75" hidden="1" x14ac:dyDescent="0.25">
      <c r="A110" s="16"/>
      <c r="B110" s="477"/>
      <c r="C110" s="477"/>
      <c r="D110" s="26" t="s">
        <v>29</v>
      </c>
      <c r="E110" s="43">
        <v>3336.9</v>
      </c>
      <c r="F110" s="44">
        <v>1</v>
      </c>
      <c r="G110" s="43">
        <f t="shared" si="0"/>
        <v>3336.9</v>
      </c>
      <c r="H110" s="16"/>
      <c r="I110" s="42"/>
      <c r="J110" s="4"/>
    </row>
    <row r="111" spans="1:10" ht="15.75" hidden="1" x14ac:dyDescent="0.25">
      <c r="A111" s="16"/>
      <c r="B111" s="477"/>
      <c r="C111" s="477"/>
      <c r="D111" s="26" t="s">
        <v>30</v>
      </c>
      <c r="E111" s="43">
        <v>9166.65</v>
      </c>
      <c r="F111" s="44">
        <v>1</v>
      </c>
      <c r="G111" s="43">
        <f t="shared" si="0"/>
        <v>9166.65</v>
      </c>
      <c r="H111" s="16"/>
      <c r="I111" s="42"/>
      <c r="J111" s="4"/>
    </row>
    <row r="112" spans="1:10" ht="15.75" hidden="1" customHeight="1" x14ac:dyDescent="0.25">
      <c r="A112" s="16"/>
      <c r="B112" s="477" t="s">
        <v>31</v>
      </c>
      <c r="C112" s="477"/>
      <c r="D112" s="26" t="s">
        <v>32</v>
      </c>
      <c r="E112" s="43">
        <v>3259.01</v>
      </c>
      <c r="F112" s="44">
        <v>1</v>
      </c>
      <c r="G112" s="43">
        <f t="shared" si="0"/>
        <v>3259.01</v>
      </c>
      <c r="H112" s="16"/>
      <c r="I112" s="42"/>
      <c r="J112" s="4"/>
    </row>
    <row r="113" spans="1:10" ht="15.75" hidden="1" x14ac:dyDescent="0.25">
      <c r="A113" s="16"/>
      <c r="B113" s="477"/>
      <c r="C113" s="477"/>
      <c r="D113" s="26" t="s">
        <v>33</v>
      </c>
      <c r="E113" s="43">
        <v>10483.14</v>
      </c>
      <c r="F113" s="44">
        <v>1</v>
      </c>
      <c r="G113" s="43">
        <f t="shared" si="0"/>
        <v>10483.14</v>
      </c>
      <c r="H113" s="16"/>
      <c r="I113" s="42"/>
      <c r="J113" s="4"/>
    </row>
    <row r="114" spans="1:10" ht="15.75" hidden="1" customHeight="1" x14ac:dyDescent="0.25">
      <c r="A114" s="16"/>
      <c r="B114" s="477" t="s">
        <v>34</v>
      </c>
      <c r="C114" s="477"/>
      <c r="D114" s="26" t="s">
        <v>35</v>
      </c>
      <c r="E114" s="43">
        <v>2259.9699999999998</v>
      </c>
      <c r="F114" s="44">
        <v>1</v>
      </c>
      <c r="G114" s="43">
        <f t="shared" si="0"/>
        <v>2259.9699999999998</v>
      </c>
      <c r="H114" s="16"/>
      <c r="I114" s="42"/>
      <c r="J114" s="4"/>
    </row>
    <row r="115" spans="1:10" ht="15.75" hidden="1" x14ac:dyDescent="0.25">
      <c r="A115" s="16"/>
      <c r="B115" s="478" t="s">
        <v>36</v>
      </c>
      <c r="C115" s="478"/>
      <c r="D115" s="26" t="s">
        <v>13</v>
      </c>
      <c r="E115" s="43">
        <f>C86</f>
        <v>123872</v>
      </c>
      <c r="F115" s="44">
        <v>1</v>
      </c>
      <c r="G115" s="43">
        <f t="shared" si="0"/>
        <v>123872</v>
      </c>
      <c r="H115" s="16"/>
      <c r="I115" s="42"/>
      <c r="J115" s="4"/>
    </row>
    <row r="116" spans="1:10" ht="15.75" hidden="1" x14ac:dyDescent="0.25">
      <c r="A116" s="45"/>
      <c r="B116" s="479"/>
      <c r="C116" s="479"/>
      <c r="D116" s="47"/>
      <c r="E116" s="48"/>
      <c r="F116" s="49"/>
      <c r="G116" s="49"/>
      <c r="H116" s="50"/>
      <c r="I116" s="16"/>
      <c r="J116" s="4"/>
    </row>
    <row r="117" spans="1:10" ht="15.75" hidden="1" x14ac:dyDescent="0.25">
      <c r="A117" s="16"/>
      <c r="B117" s="51"/>
      <c r="C117" s="52"/>
      <c r="D117" s="52"/>
      <c r="E117" s="52"/>
      <c r="F117" s="52"/>
      <c r="G117" s="25"/>
      <c r="H117" s="16"/>
      <c r="I117" s="16"/>
      <c r="J117" s="4"/>
    </row>
    <row r="118" spans="1:10" ht="15.75" hidden="1" x14ac:dyDescent="0.25">
      <c r="A118" s="16"/>
      <c r="B118" s="480" t="s">
        <v>37</v>
      </c>
      <c r="C118" s="480"/>
      <c r="D118" s="480"/>
      <c r="E118" s="480"/>
      <c r="F118" s="480"/>
      <c r="G118" s="53">
        <f>SUM(G109:G117)</f>
        <v>165140.91999999998</v>
      </c>
      <c r="H118" s="54"/>
      <c r="I118" s="16"/>
      <c r="J118" s="4"/>
    </row>
    <row r="119" spans="1:10" ht="15.75" hidden="1" x14ac:dyDescent="0.25">
      <c r="A119" s="16"/>
      <c r="B119" s="32"/>
      <c r="C119" s="55"/>
      <c r="D119" s="55"/>
      <c r="E119" s="55"/>
      <c r="F119" s="56"/>
      <c r="G119" s="57"/>
      <c r="H119" s="50"/>
      <c r="I119" s="16"/>
      <c r="J119" s="4"/>
    </row>
    <row r="120" spans="1:10" ht="15.75" hidden="1" x14ac:dyDescent="0.25">
      <c r="A120" s="16"/>
      <c r="B120" s="4"/>
      <c r="C120" s="4"/>
      <c r="D120" s="4"/>
      <c r="E120" s="4"/>
      <c r="F120" s="4"/>
      <c r="G120" s="4"/>
      <c r="H120" s="16"/>
      <c r="I120" s="16"/>
      <c r="J120" s="4"/>
    </row>
    <row r="121" spans="1:10" ht="15.75" hidden="1" customHeight="1" x14ac:dyDescent="0.25">
      <c r="A121" s="16"/>
      <c r="B121" s="28" t="s">
        <v>38</v>
      </c>
      <c r="C121" s="29"/>
      <c r="D121" s="29"/>
      <c r="E121" s="29"/>
      <c r="F121" s="29"/>
      <c r="G121" s="30"/>
      <c r="H121" s="16"/>
      <c r="I121" s="16"/>
      <c r="J121" s="4"/>
    </row>
    <row r="122" spans="1:10" ht="15.75" hidden="1" x14ac:dyDescent="0.25">
      <c r="A122" s="16"/>
      <c r="B122" s="481">
        <f>G118</f>
        <v>165140.91999999998</v>
      </c>
      <c r="C122" s="481"/>
      <c r="D122" s="29"/>
      <c r="E122" s="29"/>
      <c r="F122" s="29"/>
      <c r="G122" s="30"/>
      <c r="H122" s="16"/>
      <c r="I122" s="16"/>
      <c r="J122" s="4"/>
    </row>
    <row r="123" spans="1:10" ht="15.75" hidden="1" customHeight="1" x14ac:dyDescent="0.25">
      <c r="A123" s="16"/>
      <c r="B123" s="17"/>
      <c r="C123" s="29"/>
      <c r="D123" s="29"/>
      <c r="E123" s="29"/>
      <c r="F123" s="29"/>
      <c r="G123" s="30"/>
      <c r="H123" s="16"/>
      <c r="I123" s="16"/>
      <c r="J123" s="4"/>
    </row>
    <row r="124" spans="1:10" ht="15.75" hidden="1" customHeight="1" x14ac:dyDescent="0.25">
      <c r="A124" s="16"/>
      <c r="B124" s="470" t="s">
        <v>39</v>
      </c>
      <c r="C124" s="470"/>
      <c r="D124" s="470"/>
      <c r="E124" s="59">
        <v>137490.51</v>
      </c>
      <c r="F124" s="60" t="s">
        <v>15</v>
      </c>
      <c r="G124" s="61"/>
      <c r="H124" s="16"/>
      <c r="I124" s="16"/>
      <c r="J124" s="4"/>
    </row>
    <row r="125" spans="1:10" ht="15.75" hidden="1" x14ac:dyDescent="0.25">
      <c r="A125" s="16"/>
      <c r="B125" s="17"/>
      <c r="C125" s="29"/>
      <c r="D125" s="29"/>
      <c r="E125" s="29"/>
      <c r="F125" s="29"/>
      <c r="G125" s="30"/>
      <c r="H125" s="16"/>
      <c r="I125" s="16"/>
      <c r="J125" s="4"/>
    </row>
    <row r="126" spans="1:10" ht="15.75" hidden="1" x14ac:dyDescent="0.25">
      <c r="A126" s="16"/>
      <c r="B126" s="28" t="s">
        <v>18</v>
      </c>
      <c r="C126" s="29"/>
      <c r="D126" s="29"/>
      <c r="E126" s="29"/>
      <c r="F126" s="29"/>
      <c r="G126" s="30"/>
      <c r="H126" s="16"/>
      <c r="I126" s="16"/>
      <c r="J126" s="4"/>
    </row>
    <row r="127" spans="1:10" ht="15.75" hidden="1" x14ac:dyDescent="0.25">
      <c r="A127" s="16"/>
      <c r="B127" s="32"/>
      <c r="C127" s="33">
        <f>B122</f>
        <v>165140.91999999998</v>
      </c>
      <c r="D127" s="18" t="s">
        <v>19</v>
      </c>
      <c r="E127" s="33">
        <f>E124</f>
        <v>137490.51</v>
      </c>
      <c r="F127" s="18" t="s">
        <v>20</v>
      </c>
      <c r="G127" s="34">
        <f>C127-E127</f>
        <v>27650.409999999974</v>
      </c>
      <c r="H127" s="16"/>
      <c r="I127" s="16"/>
      <c r="J127" s="4"/>
    </row>
    <row r="128" spans="1:10" ht="15.75" hidden="1" x14ac:dyDescent="0.25">
      <c r="A128" s="16"/>
      <c r="B128" s="32"/>
      <c r="C128" s="55"/>
      <c r="D128" s="55"/>
      <c r="E128" s="55"/>
      <c r="F128" s="55"/>
      <c r="G128" s="57"/>
      <c r="H128" s="16"/>
      <c r="I128" s="16"/>
      <c r="J128" s="4"/>
    </row>
    <row r="129" spans="1:10" ht="15.75" hidden="1" x14ac:dyDescent="0.25">
      <c r="A129" s="16"/>
      <c r="B129" s="412" t="s">
        <v>40</v>
      </c>
      <c r="C129" s="412"/>
      <c r="D129" s="412"/>
      <c r="E129" s="33">
        <f>G127</f>
        <v>27650.409999999974</v>
      </c>
      <c r="F129" s="62" t="s">
        <v>24</v>
      </c>
      <c r="G129" s="57"/>
      <c r="H129" s="16"/>
      <c r="I129" s="16"/>
      <c r="J129" s="4"/>
    </row>
    <row r="130" spans="1:10" ht="15.75" hidden="1" x14ac:dyDescent="0.25">
      <c r="A130" s="16"/>
      <c r="B130" s="17"/>
      <c r="C130" s="18" t="s">
        <v>41</v>
      </c>
      <c r="D130" s="18"/>
      <c r="E130" s="33">
        <v>137490.51</v>
      </c>
      <c r="F130" s="62" t="s">
        <v>24</v>
      </c>
      <c r="G130" s="57"/>
      <c r="H130" s="16"/>
      <c r="I130" s="16"/>
      <c r="J130" s="4"/>
    </row>
    <row r="131" spans="1:10" ht="15.75" hidden="1" x14ac:dyDescent="0.25">
      <c r="A131" s="16"/>
      <c r="B131" s="17"/>
      <c r="C131" s="18" t="s">
        <v>42</v>
      </c>
      <c r="D131" s="18"/>
      <c r="E131" s="33">
        <f>E124</f>
        <v>137490.51</v>
      </c>
      <c r="F131" s="62" t="s">
        <v>24</v>
      </c>
      <c r="G131" s="57"/>
      <c r="H131" s="16"/>
      <c r="I131" s="16"/>
      <c r="J131" s="4"/>
    </row>
    <row r="132" spans="1:10" ht="15.75" hidden="1" x14ac:dyDescent="0.25">
      <c r="A132" s="16"/>
      <c r="B132" s="35"/>
      <c r="C132" s="29" t="s">
        <v>43</v>
      </c>
      <c r="D132" s="29"/>
      <c r="E132" s="37">
        <f>E130-E131</f>
        <v>0</v>
      </c>
      <c r="F132" s="55" t="s">
        <v>24</v>
      </c>
      <c r="G132" s="57"/>
      <c r="H132" s="16"/>
      <c r="I132" s="16"/>
      <c r="J132" s="4"/>
    </row>
    <row r="133" spans="1:10" ht="15.75" hidden="1" x14ac:dyDescent="0.25">
      <c r="A133" s="16"/>
      <c r="B133" s="35"/>
      <c r="C133" s="29"/>
      <c r="D133" s="29"/>
      <c r="E133" s="37"/>
      <c r="F133" s="55"/>
      <c r="G133" s="57"/>
      <c r="H133" s="16"/>
      <c r="I133" s="16"/>
      <c r="J133" s="4"/>
    </row>
    <row r="134" spans="1:10" ht="15.75" hidden="1" x14ac:dyDescent="0.25">
      <c r="A134" s="16"/>
      <c r="B134" s="35"/>
      <c r="C134" s="63" t="s">
        <v>44</v>
      </c>
      <c r="D134" s="63"/>
      <c r="E134" s="64">
        <f>G127-E132</f>
        <v>27650.409999999974</v>
      </c>
      <c r="F134" s="65" t="s">
        <v>24</v>
      </c>
      <c r="G134" s="57"/>
      <c r="H134" s="16"/>
      <c r="I134" s="16"/>
      <c r="J134" s="4"/>
    </row>
    <row r="135" spans="1:10" ht="15.75" hidden="1" x14ac:dyDescent="0.25">
      <c r="A135" s="16"/>
      <c r="B135" s="32"/>
      <c r="C135" s="55"/>
      <c r="D135" s="55"/>
      <c r="E135" s="55"/>
      <c r="F135" s="55"/>
      <c r="G135" s="57"/>
      <c r="H135" s="16"/>
      <c r="I135" s="16"/>
      <c r="J135" s="4"/>
    </row>
    <row r="136" spans="1:10" ht="15.75" hidden="1" x14ac:dyDescent="0.25">
      <c r="A136" s="16"/>
      <c r="B136" s="32"/>
      <c r="C136" s="55"/>
      <c r="D136" s="55"/>
      <c r="E136" s="55"/>
      <c r="F136" s="55"/>
      <c r="G136" s="57"/>
      <c r="H136" s="16"/>
      <c r="I136" s="16"/>
      <c r="J136" s="4"/>
    </row>
    <row r="137" spans="1:10" ht="15.75" hidden="1" x14ac:dyDescent="0.25">
      <c r="A137" s="16"/>
      <c r="B137" s="32"/>
      <c r="C137" s="55"/>
      <c r="D137" s="55"/>
      <c r="E137" s="55"/>
      <c r="F137" s="55"/>
      <c r="G137" s="57"/>
      <c r="H137" s="16"/>
      <c r="I137" s="16"/>
      <c r="J137" s="4"/>
    </row>
    <row r="138" spans="1:10" ht="15.75" hidden="1" x14ac:dyDescent="0.25">
      <c r="A138" s="16"/>
      <c r="B138" s="32"/>
      <c r="C138" s="55"/>
      <c r="D138" s="55"/>
      <c r="E138" s="55"/>
      <c r="F138" s="55"/>
      <c r="G138" s="57"/>
      <c r="H138" s="16"/>
      <c r="I138" s="16"/>
      <c r="J138" s="4"/>
    </row>
    <row r="139" spans="1:10" ht="15.75" hidden="1" x14ac:dyDescent="0.25">
      <c r="A139" s="16"/>
      <c r="B139" s="32"/>
      <c r="C139" s="55"/>
      <c r="D139" s="55"/>
      <c r="E139" s="55"/>
      <c r="F139" s="55"/>
      <c r="G139" s="57"/>
      <c r="H139" s="16"/>
      <c r="I139" s="16"/>
      <c r="J139" s="4"/>
    </row>
    <row r="140" spans="1:10" ht="15.75" hidden="1" x14ac:dyDescent="0.25">
      <c r="A140" s="16"/>
      <c r="B140" s="32"/>
      <c r="C140" s="55"/>
      <c r="D140" s="55"/>
      <c r="E140" s="55"/>
      <c r="F140" s="55"/>
      <c r="G140" s="57"/>
      <c r="H140" s="16"/>
      <c r="I140" s="16"/>
      <c r="J140" s="4"/>
    </row>
    <row r="141" spans="1:10" ht="15.75" hidden="1" x14ac:dyDescent="0.25">
      <c r="A141" s="16"/>
      <c r="B141" s="32"/>
      <c r="C141" s="55"/>
      <c r="D141" s="55"/>
      <c r="E141" s="55"/>
      <c r="F141" s="55"/>
      <c r="G141" s="57"/>
      <c r="H141" s="16"/>
      <c r="I141" s="16"/>
      <c r="J141" s="4"/>
    </row>
    <row r="142" spans="1:10" ht="15.75" hidden="1" x14ac:dyDescent="0.25">
      <c r="A142" s="16"/>
      <c r="B142" s="32"/>
      <c r="C142" s="55"/>
      <c r="D142" s="55"/>
      <c r="E142" s="55"/>
      <c r="F142" s="55"/>
      <c r="G142" s="57"/>
      <c r="H142" s="16"/>
      <c r="I142" s="16"/>
      <c r="J142" s="4"/>
    </row>
    <row r="143" spans="1:10" ht="15.75" hidden="1" x14ac:dyDescent="0.25">
      <c r="A143" s="16"/>
      <c r="B143" s="32"/>
      <c r="C143" s="55"/>
      <c r="D143" s="55"/>
      <c r="E143" s="55"/>
      <c r="F143" s="55"/>
      <c r="G143" s="57"/>
      <c r="H143" s="16"/>
      <c r="I143" s="16"/>
      <c r="J143" s="4"/>
    </row>
    <row r="144" spans="1:10" ht="15.75" hidden="1" x14ac:dyDescent="0.25">
      <c r="A144" s="16"/>
      <c r="B144" s="32"/>
      <c r="C144" s="55"/>
      <c r="D144" s="55"/>
      <c r="E144" s="55"/>
      <c r="F144" s="55"/>
      <c r="G144" s="57"/>
      <c r="H144" s="16"/>
      <c r="I144" s="16"/>
      <c r="J144" s="4"/>
    </row>
    <row r="145" spans="1:10" ht="15.75" hidden="1" x14ac:dyDescent="0.25">
      <c r="A145" s="16"/>
      <c r="B145" s="32"/>
      <c r="C145" s="55"/>
      <c r="D145" s="55"/>
      <c r="E145" s="55"/>
      <c r="F145" s="55"/>
      <c r="G145" s="57"/>
      <c r="H145" s="16"/>
      <c r="I145" s="16"/>
      <c r="J145" s="4"/>
    </row>
    <row r="146" spans="1:10" ht="15.75" hidden="1" x14ac:dyDescent="0.25">
      <c r="A146" s="16"/>
      <c r="B146" s="32"/>
      <c r="C146" s="55"/>
      <c r="D146" s="55"/>
      <c r="E146" s="55"/>
      <c r="F146" s="55"/>
      <c r="G146" s="57"/>
      <c r="H146" s="16"/>
      <c r="I146" s="16"/>
      <c r="J146" s="4"/>
    </row>
    <row r="147" spans="1:10" ht="15.75" hidden="1" x14ac:dyDescent="0.25">
      <c r="A147" s="16"/>
      <c r="B147" s="32"/>
      <c r="C147" s="55"/>
      <c r="D147" s="55"/>
      <c r="E147" s="55"/>
      <c r="F147" s="55"/>
      <c r="G147" s="57"/>
      <c r="H147" s="16"/>
      <c r="I147" s="16"/>
      <c r="J147" s="4"/>
    </row>
    <row r="148" spans="1:10" ht="15.75" hidden="1" x14ac:dyDescent="0.25">
      <c r="A148" s="16"/>
      <c r="B148" s="32"/>
      <c r="C148" s="55"/>
      <c r="D148" s="55"/>
      <c r="E148" s="55"/>
      <c r="F148" s="55"/>
      <c r="G148" s="57"/>
      <c r="H148" s="16"/>
      <c r="I148" s="16"/>
      <c r="J148" s="4"/>
    </row>
    <row r="149" spans="1:10" s="22" customFormat="1" ht="37.15" customHeight="1" x14ac:dyDescent="0.25">
      <c r="A149" s="293" t="s">
        <v>45</v>
      </c>
      <c r="B149" s="471" t="s">
        <v>46</v>
      </c>
      <c r="C149" s="471"/>
      <c r="D149" s="471"/>
      <c r="E149" s="471"/>
      <c r="F149" s="471"/>
      <c r="G149" s="471"/>
      <c r="H149" s="294" t="s">
        <v>15</v>
      </c>
      <c r="I149" s="295">
        <f>E163</f>
        <v>5424.6500000000087</v>
      </c>
      <c r="J149" s="21"/>
    </row>
    <row r="150" spans="1:10" ht="15.75" x14ac:dyDescent="0.25">
      <c r="A150" s="26"/>
      <c r="B150" s="440"/>
      <c r="C150" s="440"/>
      <c r="D150" s="440"/>
      <c r="E150" s="440"/>
      <c r="F150" s="440"/>
      <c r="G150" s="440"/>
      <c r="H150" s="13"/>
      <c r="I150" s="27"/>
      <c r="J150" s="4"/>
    </row>
    <row r="151" spans="1:10" ht="15.75" customHeight="1" x14ac:dyDescent="0.25">
      <c r="A151" s="26"/>
      <c r="B151" s="415" t="s">
        <v>16</v>
      </c>
      <c r="C151" s="415"/>
      <c r="D151" s="415"/>
      <c r="E151" s="415"/>
      <c r="F151" s="415"/>
      <c r="G151" s="415"/>
      <c r="H151" s="13"/>
      <c r="I151" s="27"/>
      <c r="J151" s="4"/>
    </row>
    <row r="152" spans="1:10" ht="15.75" x14ac:dyDescent="0.25">
      <c r="A152" s="26"/>
      <c r="B152" s="66"/>
      <c r="C152" s="67"/>
      <c r="D152" s="67"/>
      <c r="E152" s="67"/>
      <c r="F152" s="67"/>
      <c r="G152" s="68"/>
      <c r="H152" s="13"/>
      <c r="I152" s="27"/>
      <c r="J152" s="4"/>
    </row>
    <row r="153" spans="1:10" ht="32.25" customHeight="1" x14ac:dyDescent="0.25">
      <c r="A153" s="26"/>
      <c r="B153" s="467" t="s">
        <v>47</v>
      </c>
      <c r="C153" s="467"/>
      <c r="D153" s="467"/>
      <c r="E153" s="472"/>
      <c r="F153" s="472"/>
      <c r="G153" s="472"/>
      <c r="H153" s="13"/>
      <c r="I153" s="27"/>
      <c r="J153" s="4"/>
    </row>
    <row r="154" spans="1:10" ht="15.75" x14ac:dyDescent="0.25">
      <c r="A154" s="26"/>
      <c r="B154" s="473">
        <v>98259.41</v>
      </c>
      <c r="C154" s="474"/>
      <c r="D154" s="475"/>
      <c r="E154" s="472"/>
      <c r="F154" s="472"/>
      <c r="G154" s="472"/>
      <c r="H154" s="13"/>
      <c r="I154" s="27"/>
      <c r="J154" s="4"/>
    </row>
    <row r="155" spans="1:10" ht="15.75" x14ac:dyDescent="0.25">
      <c r="A155" s="26"/>
      <c r="B155" s="66"/>
      <c r="C155" s="67"/>
      <c r="D155" s="67"/>
      <c r="E155" s="67"/>
      <c r="F155" s="67"/>
      <c r="G155" s="68"/>
      <c r="H155" s="13"/>
      <c r="I155" s="27"/>
      <c r="J155" s="4"/>
    </row>
    <row r="156" spans="1:10" ht="15" customHeight="1" x14ac:dyDescent="0.25">
      <c r="A156" s="26"/>
      <c r="B156" s="467" t="s">
        <v>48</v>
      </c>
      <c r="C156" s="467"/>
      <c r="D156" s="467"/>
      <c r="E156" s="69">
        <f>SUM(B154:G154)</f>
        <v>98259.41</v>
      </c>
      <c r="F156" s="67"/>
      <c r="G156" s="68"/>
      <c r="H156" s="13"/>
      <c r="I156" s="27"/>
      <c r="J156" s="4"/>
    </row>
    <row r="157" spans="1:10" ht="15.75" x14ac:dyDescent="0.25">
      <c r="A157" s="26"/>
      <c r="B157" s="66"/>
      <c r="C157" s="67"/>
      <c r="D157" s="67"/>
      <c r="E157" s="67"/>
      <c r="F157" s="67"/>
      <c r="G157" s="68"/>
      <c r="H157" s="13"/>
      <c r="I157" s="27"/>
      <c r="J157" s="4"/>
    </row>
    <row r="158" spans="1:10" ht="15.75" customHeight="1" x14ac:dyDescent="0.25">
      <c r="A158" s="26"/>
      <c r="B158" s="468" t="s">
        <v>49</v>
      </c>
      <c r="C158" s="468"/>
      <c r="D158" s="468"/>
      <c r="E158" s="296">
        <v>92834.76</v>
      </c>
      <c r="F158" s="297" t="s">
        <v>15</v>
      </c>
      <c r="G158" s="71"/>
      <c r="H158" s="13"/>
      <c r="I158" s="27"/>
      <c r="J158" s="4"/>
    </row>
    <row r="159" spans="1:10" ht="15.75" x14ac:dyDescent="0.25">
      <c r="A159" s="16"/>
      <c r="B159" s="420"/>
      <c r="C159" s="420"/>
      <c r="D159" s="420"/>
      <c r="E159" s="420"/>
      <c r="F159" s="420"/>
      <c r="G159" s="420"/>
      <c r="H159" s="54"/>
      <c r="I159" s="72"/>
      <c r="J159" s="4"/>
    </row>
    <row r="160" spans="1:10" ht="15.75" x14ac:dyDescent="0.25">
      <c r="A160" s="16"/>
      <c r="B160" s="28" t="s">
        <v>18</v>
      </c>
      <c r="C160" s="29"/>
      <c r="D160" s="29"/>
      <c r="E160" s="29"/>
      <c r="F160" s="29"/>
      <c r="G160" s="30"/>
      <c r="H160" s="16"/>
      <c r="I160" s="16"/>
      <c r="J160" s="4"/>
    </row>
    <row r="161" spans="1:10" ht="15.75" x14ac:dyDescent="0.25">
      <c r="A161" s="16"/>
      <c r="B161" s="32"/>
      <c r="C161" s="69">
        <f>E156</f>
        <v>98259.41</v>
      </c>
      <c r="D161" s="18" t="s">
        <v>19</v>
      </c>
      <c r="E161" s="69">
        <v>92834.76</v>
      </c>
      <c r="F161" s="18" t="s">
        <v>20</v>
      </c>
      <c r="G161" s="69">
        <f>C161-E161</f>
        <v>5424.6500000000087</v>
      </c>
      <c r="H161" s="16"/>
      <c r="I161" s="16"/>
      <c r="J161" s="4"/>
    </row>
    <row r="162" spans="1:10" ht="15.75" x14ac:dyDescent="0.25">
      <c r="A162" s="16"/>
      <c r="B162" s="32"/>
      <c r="C162" s="55"/>
      <c r="D162" s="55"/>
      <c r="E162" s="55"/>
      <c r="F162" s="55"/>
      <c r="G162" s="57"/>
      <c r="H162" s="16"/>
      <c r="I162" s="16"/>
      <c r="J162" s="4"/>
    </row>
    <row r="163" spans="1:10" ht="15.75" x14ac:dyDescent="0.25">
      <c r="A163" s="16"/>
      <c r="B163" s="432" t="s">
        <v>50</v>
      </c>
      <c r="C163" s="432"/>
      <c r="D163" s="432"/>
      <c r="E163" s="292">
        <f>G161</f>
        <v>5424.6500000000087</v>
      </c>
      <c r="F163" s="29" t="s">
        <v>15</v>
      </c>
      <c r="G163" s="57"/>
      <c r="H163" s="16"/>
      <c r="I163" s="16"/>
      <c r="J163" s="4"/>
    </row>
    <row r="164" spans="1:10" ht="15.75" x14ac:dyDescent="0.25">
      <c r="A164" s="16"/>
      <c r="B164" s="17"/>
      <c r="C164" s="18"/>
      <c r="D164" s="18"/>
      <c r="E164" s="18"/>
      <c r="F164" s="18"/>
      <c r="G164" s="19"/>
      <c r="H164" s="16"/>
      <c r="I164" s="16"/>
      <c r="J164" s="4"/>
    </row>
    <row r="165" spans="1:10" ht="15.75" x14ac:dyDescent="0.25">
      <c r="A165" s="16"/>
      <c r="B165" s="17"/>
      <c r="C165" s="18"/>
      <c r="D165" s="18"/>
      <c r="E165" s="18"/>
      <c r="F165" s="18"/>
      <c r="G165" s="19"/>
      <c r="H165" s="16"/>
      <c r="I165" s="16"/>
      <c r="J165" s="4"/>
    </row>
    <row r="166" spans="1:10" ht="15.75" x14ac:dyDescent="0.25">
      <c r="A166" s="16"/>
      <c r="B166" s="17"/>
      <c r="C166" s="18"/>
      <c r="D166" s="18"/>
      <c r="E166" s="18"/>
      <c r="F166" s="18"/>
      <c r="G166" s="19"/>
      <c r="H166" s="16"/>
      <c r="I166" s="16"/>
      <c r="J166" s="4"/>
    </row>
    <row r="167" spans="1:10" ht="15.75" x14ac:dyDescent="0.25">
      <c r="A167" s="16"/>
      <c r="B167" s="17"/>
      <c r="C167" s="18"/>
      <c r="D167" s="18"/>
      <c r="E167" s="18"/>
      <c r="F167" s="18"/>
      <c r="G167" s="19"/>
      <c r="H167" s="16"/>
      <c r="I167" s="16"/>
      <c r="J167" s="4"/>
    </row>
    <row r="168" spans="1:10" ht="15.75" x14ac:dyDescent="0.25">
      <c r="A168" s="16"/>
      <c r="B168" s="17"/>
      <c r="C168" s="18"/>
      <c r="D168" s="18"/>
      <c r="E168" s="18"/>
      <c r="F168" s="18"/>
      <c r="G168" s="19"/>
      <c r="H168" s="16"/>
      <c r="I168" s="16"/>
      <c r="J168" s="4"/>
    </row>
    <row r="169" spans="1:10" ht="15.75" x14ac:dyDescent="0.25">
      <c r="A169" s="16"/>
      <c r="B169" s="17"/>
      <c r="C169" s="18"/>
      <c r="D169" s="18"/>
      <c r="E169" s="18"/>
      <c r="F169" s="18"/>
      <c r="G169" s="19"/>
      <c r="H169" s="16"/>
      <c r="I169" s="16"/>
      <c r="J169" s="4"/>
    </row>
    <row r="170" spans="1:10" ht="15.75" x14ac:dyDescent="0.25">
      <c r="A170" s="16"/>
      <c r="B170" s="17"/>
      <c r="C170" s="18"/>
      <c r="D170" s="18"/>
      <c r="E170" s="18"/>
      <c r="F170" s="18"/>
      <c r="G170" s="19"/>
      <c r="H170" s="16"/>
      <c r="I170" s="16"/>
      <c r="J170" s="4"/>
    </row>
    <row r="171" spans="1:10" ht="15.75" x14ac:dyDescent="0.25">
      <c r="A171" s="16"/>
      <c r="B171" s="193"/>
      <c r="C171" s="18"/>
      <c r="D171" s="18"/>
      <c r="E171" s="18"/>
      <c r="F171" s="18"/>
      <c r="G171" s="19"/>
      <c r="H171" s="16"/>
      <c r="I171" s="16"/>
      <c r="J171" s="4"/>
    </row>
    <row r="172" spans="1:10" ht="15.75" x14ac:dyDescent="0.25">
      <c r="A172" s="16"/>
      <c r="B172" s="193"/>
      <c r="C172" s="18"/>
      <c r="D172" s="18"/>
      <c r="E172" s="18"/>
      <c r="F172" s="18"/>
      <c r="G172" s="19"/>
      <c r="H172" s="16"/>
      <c r="I172" s="16"/>
      <c r="J172" s="4"/>
    </row>
    <row r="173" spans="1:10" ht="15.75" x14ac:dyDescent="0.25">
      <c r="A173" s="16"/>
      <c r="B173" s="17"/>
      <c r="C173" s="18"/>
      <c r="D173" s="18"/>
      <c r="E173" s="18"/>
      <c r="F173" s="18"/>
      <c r="G173" s="19"/>
      <c r="H173" s="16"/>
      <c r="I173" s="16"/>
      <c r="J173" s="4"/>
    </row>
    <row r="174" spans="1:10" ht="15.75" x14ac:dyDescent="0.25">
      <c r="A174" s="16"/>
      <c r="B174" s="17"/>
      <c r="C174" s="18"/>
      <c r="D174" s="18"/>
      <c r="E174" s="18"/>
      <c r="F174" s="18"/>
      <c r="G174" s="19"/>
      <c r="H174" s="16"/>
      <c r="I174" s="16"/>
      <c r="J174" s="4"/>
    </row>
    <row r="175" spans="1:10" ht="15.75" x14ac:dyDescent="0.25">
      <c r="A175" s="16"/>
      <c r="B175" s="17"/>
      <c r="C175" s="18"/>
      <c r="D175" s="18"/>
      <c r="E175" s="18"/>
      <c r="F175" s="18"/>
      <c r="G175" s="19"/>
      <c r="H175" s="16"/>
      <c r="I175" s="16"/>
      <c r="J175" s="4"/>
    </row>
    <row r="176" spans="1:10" ht="15.75" x14ac:dyDescent="0.25">
      <c r="A176" s="16"/>
      <c r="B176" s="17"/>
      <c r="C176" s="18"/>
      <c r="D176" s="18"/>
      <c r="E176" s="18"/>
      <c r="F176" s="18"/>
      <c r="G176" s="19"/>
      <c r="H176" s="16"/>
      <c r="I176" s="16"/>
      <c r="J176" s="4"/>
    </row>
    <row r="177" spans="1:1024" ht="15.75" x14ac:dyDescent="0.25">
      <c r="A177" s="16"/>
      <c r="B177" s="17"/>
      <c r="C177" s="18"/>
      <c r="D177" s="18"/>
      <c r="E177" s="18"/>
      <c r="F177" s="18"/>
      <c r="G177" s="19"/>
      <c r="H177" s="16"/>
      <c r="I177" s="16"/>
      <c r="J177" s="4"/>
    </row>
    <row r="178" spans="1:1024" ht="15.75" x14ac:dyDescent="0.25">
      <c r="A178" s="16"/>
      <c r="B178" s="193"/>
      <c r="C178" s="18"/>
      <c r="D178" s="18"/>
      <c r="E178" s="18"/>
      <c r="F178" s="18"/>
      <c r="G178" s="19"/>
      <c r="H178" s="16"/>
      <c r="I178" s="16"/>
      <c r="J178" s="4"/>
    </row>
    <row r="179" spans="1:1024" s="181" customFormat="1" ht="23.25" customHeight="1" x14ac:dyDescent="0.25">
      <c r="A179" s="248" t="s">
        <v>51</v>
      </c>
      <c r="B179" s="469" t="s">
        <v>52</v>
      </c>
      <c r="C179" s="469"/>
      <c r="D179" s="469"/>
      <c r="E179" s="469"/>
      <c r="F179" s="469"/>
      <c r="G179" s="469"/>
      <c r="H179" s="264"/>
      <c r="I179" s="264"/>
      <c r="J179" s="179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  <c r="AH179" s="180"/>
      <c r="AI179" s="180"/>
      <c r="AJ179" s="180"/>
      <c r="AK179" s="180"/>
      <c r="AL179" s="180"/>
      <c r="AM179" s="180"/>
      <c r="AN179" s="180"/>
      <c r="AO179" s="180"/>
      <c r="AP179" s="180"/>
      <c r="AQ179" s="180"/>
      <c r="AR179" s="180"/>
      <c r="AS179" s="180"/>
      <c r="AT179" s="180"/>
      <c r="AU179" s="180"/>
      <c r="AV179" s="180"/>
      <c r="AW179" s="180"/>
      <c r="AX179" s="180"/>
      <c r="AY179" s="180"/>
      <c r="AZ179" s="180"/>
      <c r="BA179" s="180"/>
      <c r="BB179" s="180"/>
      <c r="BC179" s="180"/>
      <c r="BD179" s="180"/>
      <c r="BE179" s="180"/>
      <c r="BF179" s="180"/>
      <c r="BG179" s="180"/>
      <c r="BH179" s="180"/>
      <c r="BI179" s="180"/>
      <c r="BJ179" s="180"/>
      <c r="BK179" s="180"/>
      <c r="BL179" s="180"/>
      <c r="BM179" s="180"/>
      <c r="BN179" s="180"/>
      <c r="BO179" s="180"/>
      <c r="BP179" s="180"/>
      <c r="BQ179" s="180"/>
      <c r="BR179" s="180"/>
      <c r="BS179" s="180"/>
      <c r="BT179" s="180"/>
      <c r="BU179" s="180"/>
      <c r="BV179" s="180"/>
      <c r="BW179" s="180"/>
      <c r="BX179" s="180"/>
      <c r="BY179" s="180"/>
      <c r="BZ179" s="180"/>
      <c r="CA179" s="180"/>
      <c r="CB179" s="180"/>
      <c r="CC179" s="180"/>
      <c r="CD179" s="180"/>
      <c r="CE179" s="180"/>
      <c r="CF179" s="180"/>
      <c r="CG179" s="180"/>
      <c r="CH179" s="180"/>
      <c r="CI179" s="180"/>
      <c r="CJ179" s="180"/>
      <c r="CK179" s="180"/>
      <c r="CL179" s="180"/>
      <c r="CM179" s="180"/>
      <c r="CN179" s="180"/>
      <c r="CO179" s="180"/>
      <c r="CP179" s="180"/>
      <c r="CQ179" s="180"/>
      <c r="CR179" s="180"/>
      <c r="CS179" s="180"/>
      <c r="CT179" s="180"/>
      <c r="CU179" s="180"/>
      <c r="CV179" s="180"/>
      <c r="CW179" s="180"/>
      <c r="CX179" s="180"/>
      <c r="CY179" s="180"/>
      <c r="CZ179" s="180"/>
      <c r="DA179" s="180"/>
      <c r="DB179" s="180"/>
      <c r="DC179" s="180"/>
      <c r="DD179" s="180"/>
      <c r="DE179" s="180"/>
      <c r="DF179" s="180"/>
      <c r="DG179" s="180"/>
      <c r="DH179" s="180"/>
      <c r="DI179" s="180"/>
      <c r="DJ179" s="180"/>
      <c r="DK179" s="180"/>
      <c r="DL179" s="180"/>
      <c r="DM179" s="180"/>
      <c r="DN179" s="180"/>
      <c r="DO179" s="180"/>
      <c r="DP179" s="180"/>
      <c r="DQ179" s="180"/>
      <c r="DR179" s="180"/>
      <c r="DS179" s="180"/>
      <c r="DT179" s="180"/>
      <c r="DU179" s="180"/>
      <c r="DV179" s="180"/>
      <c r="DW179" s="180"/>
      <c r="DX179" s="180"/>
      <c r="DY179" s="180"/>
      <c r="DZ179" s="180"/>
      <c r="EA179" s="180"/>
      <c r="EB179" s="180"/>
      <c r="EC179" s="180"/>
      <c r="ED179" s="180"/>
      <c r="EE179" s="180"/>
      <c r="EF179" s="180"/>
      <c r="EG179" s="180"/>
      <c r="EH179" s="180"/>
      <c r="EI179" s="180"/>
      <c r="EJ179" s="180"/>
      <c r="EK179" s="180"/>
      <c r="EL179" s="180"/>
      <c r="EM179" s="180"/>
      <c r="EN179" s="180"/>
      <c r="EO179" s="180"/>
      <c r="EP179" s="180"/>
      <c r="EQ179" s="180"/>
      <c r="ER179" s="180"/>
      <c r="ES179" s="180"/>
      <c r="ET179" s="180"/>
      <c r="EU179" s="180"/>
      <c r="EV179" s="180"/>
      <c r="EW179" s="180"/>
      <c r="EX179" s="180"/>
      <c r="EY179" s="180"/>
      <c r="EZ179" s="180"/>
      <c r="FA179" s="180"/>
      <c r="FB179" s="180"/>
      <c r="FC179" s="180"/>
      <c r="FD179" s="180"/>
      <c r="FE179" s="180"/>
      <c r="FF179" s="180"/>
      <c r="FG179" s="180"/>
      <c r="FH179" s="180"/>
      <c r="FI179" s="180"/>
      <c r="FJ179" s="180"/>
      <c r="FK179" s="180"/>
      <c r="FL179" s="180"/>
      <c r="FM179" s="180"/>
      <c r="FN179" s="180"/>
      <c r="FO179" s="180"/>
      <c r="FP179" s="180"/>
      <c r="FQ179" s="180"/>
      <c r="FR179" s="180"/>
      <c r="FS179" s="180"/>
      <c r="FT179" s="180"/>
      <c r="FU179" s="180"/>
      <c r="FV179" s="180"/>
      <c r="FW179" s="180"/>
      <c r="FX179" s="180"/>
      <c r="FY179" s="180"/>
      <c r="FZ179" s="180"/>
      <c r="GA179" s="180"/>
      <c r="GB179" s="180"/>
      <c r="GC179" s="180"/>
      <c r="GD179" s="180"/>
      <c r="GE179" s="180"/>
      <c r="GF179" s="180"/>
      <c r="GG179" s="180"/>
      <c r="GH179" s="180"/>
      <c r="GI179" s="180"/>
      <c r="GJ179" s="180"/>
      <c r="GK179" s="180"/>
      <c r="GL179" s="180"/>
      <c r="GM179" s="180"/>
      <c r="GN179" s="180"/>
      <c r="GO179" s="180"/>
      <c r="GP179" s="180"/>
      <c r="GQ179" s="180"/>
      <c r="GR179" s="180"/>
      <c r="GS179" s="180"/>
      <c r="GT179" s="180"/>
      <c r="GU179" s="180"/>
      <c r="GV179" s="180"/>
      <c r="GW179" s="180"/>
      <c r="GX179" s="180"/>
      <c r="GY179" s="180"/>
      <c r="GZ179" s="180"/>
      <c r="HA179" s="180"/>
      <c r="HB179" s="180"/>
      <c r="HC179" s="180"/>
      <c r="HD179" s="180"/>
      <c r="HE179" s="180"/>
      <c r="HF179" s="180"/>
      <c r="HG179" s="180"/>
      <c r="HH179" s="180"/>
      <c r="HI179" s="180"/>
      <c r="HJ179" s="180"/>
      <c r="HK179" s="180"/>
      <c r="HL179" s="180"/>
      <c r="HM179" s="180"/>
      <c r="HN179" s="180"/>
      <c r="HO179" s="180"/>
      <c r="HP179" s="180"/>
      <c r="HQ179" s="180"/>
      <c r="HR179" s="180"/>
      <c r="HS179" s="180"/>
      <c r="HT179" s="180"/>
      <c r="HU179" s="180"/>
      <c r="HV179" s="180"/>
      <c r="HW179" s="180"/>
      <c r="HX179" s="180"/>
      <c r="HY179" s="180"/>
      <c r="HZ179" s="180"/>
      <c r="IA179" s="180"/>
      <c r="IB179" s="180"/>
      <c r="IC179" s="180"/>
      <c r="ID179" s="180"/>
      <c r="IE179" s="180"/>
      <c r="IF179" s="180"/>
      <c r="IG179" s="180"/>
      <c r="IH179" s="180"/>
      <c r="II179" s="180"/>
      <c r="IJ179" s="180"/>
      <c r="IK179" s="180"/>
      <c r="IL179" s="180"/>
      <c r="IM179" s="180"/>
      <c r="IN179" s="180"/>
      <c r="IO179" s="180"/>
      <c r="IP179" s="180"/>
      <c r="IQ179" s="180"/>
      <c r="IR179" s="180"/>
      <c r="IS179" s="180"/>
      <c r="IT179" s="180"/>
      <c r="IU179" s="180"/>
      <c r="IV179" s="180"/>
      <c r="IW179" s="180"/>
      <c r="IX179" s="180"/>
      <c r="IY179" s="180"/>
      <c r="IZ179" s="180"/>
      <c r="JA179" s="180"/>
      <c r="JB179" s="180"/>
      <c r="JC179" s="180"/>
      <c r="JD179" s="180"/>
      <c r="JE179" s="180"/>
      <c r="JF179" s="180"/>
      <c r="JG179" s="180"/>
      <c r="JH179" s="180"/>
      <c r="JI179" s="180"/>
      <c r="JJ179" s="180"/>
      <c r="JK179" s="180"/>
      <c r="JL179" s="180"/>
      <c r="JM179" s="180"/>
      <c r="JN179" s="180"/>
      <c r="JO179" s="180"/>
      <c r="JP179" s="180"/>
      <c r="JQ179" s="180"/>
      <c r="JR179" s="180"/>
      <c r="JS179" s="180"/>
      <c r="JT179" s="180"/>
      <c r="JU179" s="180"/>
      <c r="JV179" s="180"/>
      <c r="JW179" s="180"/>
      <c r="JX179" s="180"/>
      <c r="JY179" s="180"/>
      <c r="JZ179" s="180"/>
      <c r="KA179" s="180"/>
      <c r="KB179" s="180"/>
      <c r="KC179" s="180"/>
      <c r="KD179" s="180"/>
      <c r="KE179" s="180"/>
      <c r="KF179" s="180"/>
      <c r="KG179" s="180"/>
      <c r="KH179" s="180"/>
      <c r="KI179" s="180"/>
      <c r="KJ179" s="180"/>
      <c r="KK179" s="180"/>
      <c r="KL179" s="180"/>
      <c r="KM179" s="180"/>
      <c r="KN179" s="180"/>
      <c r="KO179" s="180"/>
      <c r="KP179" s="180"/>
      <c r="KQ179" s="180"/>
      <c r="KR179" s="180"/>
      <c r="KS179" s="180"/>
      <c r="KT179" s="180"/>
      <c r="KU179" s="180"/>
      <c r="KV179" s="180"/>
      <c r="KW179" s="180"/>
      <c r="KX179" s="180"/>
      <c r="KY179" s="180"/>
      <c r="KZ179" s="180"/>
      <c r="LA179" s="180"/>
      <c r="LB179" s="180"/>
      <c r="LC179" s="180"/>
      <c r="LD179" s="180"/>
      <c r="LE179" s="180"/>
      <c r="LF179" s="180"/>
      <c r="LG179" s="180"/>
      <c r="LH179" s="180"/>
      <c r="LI179" s="180"/>
      <c r="LJ179" s="180"/>
      <c r="LK179" s="180"/>
      <c r="LL179" s="180"/>
      <c r="LM179" s="180"/>
      <c r="LN179" s="180"/>
      <c r="LO179" s="180"/>
      <c r="LP179" s="180"/>
      <c r="LQ179" s="180"/>
      <c r="LR179" s="180"/>
      <c r="LS179" s="180"/>
      <c r="LT179" s="180"/>
      <c r="LU179" s="180"/>
      <c r="LV179" s="180"/>
      <c r="LW179" s="180"/>
      <c r="LX179" s="180"/>
      <c r="LY179" s="180"/>
      <c r="LZ179" s="180"/>
      <c r="MA179" s="180"/>
      <c r="MB179" s="180"/>
      <c r="MC179" s="180"/>
      <c r="MD179" s="180"/>
      <c r="ME179" s="180"/>
      <c r="MF179" s="180"/>
      <c r="MG179" s="180"/>
      <c r="MH179" s="180"/>
      <c r="MI179" s="180"/>
      <c r="MJ179" s="180"/>
      <c r="MK179" s="180"/>
      <c r="ML179" s="180"/>
      <c r="MM179" s="180"/>
      <c r="MN179" s="180"/>
      <c r="MO179" s="180"/>
      <c r="MP179" s="180"/>
      <c r="MQ179" s="180"/>
      <c r="MR179" s="180"/>
      <c r="MS179" s="180"/>
      <c r="MT179" s="180"/>
      <c r="MU179" s="180"/>
      <c r="MV179" s="180"/>
      <c r="MW179" s="180"/>
      <c r="MX179" s="180"/>
      <c r="MY179" s="180"/>
      <c r="MZ179" s="180"/>
      <c r="NA179" s="180"/>
      <c r="NB179" s="180"/>
      <c r="NC179" s="180"/>
      <c r="ND179" s="180"/>
      <c r="NE179" s="180"/>
      <c r="NF179" s="180"/>
      <c r="NG179" s="180"/>
      <c r="NH179" s="180"/>
      <c r="NI179" s="180"/>
      <c r="NJ179" s="180"/>
      <c r="NK179" s="180"/>
      <c r="NL179" s="180"/>
      <c r="NM179" s="180"/>
      <c r="NN179" s="180"/>
      <c r="NO179" s="180"/>
      <c r="NP179" s="180"/>
      <c r="NQ179" s="180"/>
      <c r="NR179" s="180"/>
      <c r="NS179" s="180"/>
      <c r="NT179" s="180"/>
      <c r="NU179" s="180"/>
      <c r="NV179" s="180"/>
      <c r="NW179" s="180"/>
      <c r="NX179" s="180"/>
      <c r="NY179" s="180"/>
      <c r="NZ179" s="180"/>
      <c r="OA179" s="180"/>
      <c r="OB179" s="180"/>
      <c r="OC179" s="180"/>
      <c r="OD179" s="180"/>
      <c r="OE179" s="180"/>
      <c r="OF179" s="180"/>
      <c r="OG179" s="180"/>
      <c r="OH179" s="180"/>
      <c r="OI179" s="180"/>
      <c r="OJ179" s="180"/>
      <c r="OK179" s="180"/>
      <c r="OL179" s="180"/>
      <c r="OM179" s="180"/>
      <c r="ON179" s="180"/>
      <c r="OO179" s="180"/>
      <c r="OP179" s="180"/>
      <c r="OQ179" s="180"/>
      <c r="OR179" s="180"/>
      <c r="OS179" s="180"/>
      <c r="OT179" s="180"/>
      <c r="OU179" s="180"/>
      <c r="OV179" s="180"/>
      <c r="OW179" s="180"/>
      <c r="OX179" s="180"/>
      <c r="OY179" s="180"/>
      <c r="OZ179" s="180"/>
      <c r="PA179" s="180"/>
      <c r="PB179" s="180"/>
      <c r="PC179" s="180"/>
      <c r="PD179" s="180"/>
      <c r="PE179" s="180"/>
      <c r="PF179" s="180"/>
      <c r="PG179" s="180"/>
      <c r="PH179" s="180"/>
      <c r="PI179" s="180"/>
      <c r="PJ179" s="180"/>
      <c r="PK179" s="180"/>
      <c r="PL179" s="180"/>
      <c r="PM179" s="180"/>
      <c r="PN179" s="180"/>
      <c r="PO179" s="180"/>
      <c r="PP179" s="180"/>
      <c r="PQ179" s="180"/>
      <c r="PR179" s="180"/>
      <c r="PS179" s="180"/>
      <c r="PT179" s="180"/>
      <c r="PU179" s="180"/>
      <c r="PV179" s="180"/>
      <c r="PW179" s="180"/>
      <c r="PX179" s="180"/>
      <c r="PY179" s="180"/>
      <c r="PZ179" s="180"/>
      <c r="QA179" s="180"/>
      <c r="QB179" s="180"/>
      <c r="QC179" s="180"/>
      <c r="QD179" s="180"/>
      <c r="QE179" s="180"/>
      <c r="QF179" s="180"/>
      <c r="QG179" s="180"/>
      <c r="QH179" s="180"/>
      <c r="QI179" s="180"/>
      <c r="QJ179" s="180"/>
      <c r="QK179" s="180"/>
      <c r="QL179" s="180"/>
      <c r="QM179" s="180"/>
      <c r="QN179" s="180"/>
      <c r="QO179" s="180"/>
      <c r="QP179" s="180"/>
      <c r="QQ179" s="180"/>
      <c r="QR179" s="180"/>
      <c r="QS179" s="180"/>
      <c r="QT179" s="180"/>
      <c r="QU179" s="180"/>
      <c r="QV179" s="180"/>
      <c r="QW179" s="180"/>
      <c r="QX179" s="180"/>
      <c r="QY179" s="180"/>
      <c r="QZ179" s="180"/>
      <c r="RA179" s="180"/>
      <c r="RB179" s="180"/>
      <c r="RC179" s="180"/>
      <c r="RD179" s="180"/>
      <c r="RE179" s="180"/>
      <c r="RF179" s="180"/>
      <c r="RG179" s="180"/>
      <c r="RH179" s="180"/>
      <c r="RI179" s="180"/>
      <c r="RJ179" s="180"/>
      <c r="RK179" s="180"/>
      <c r="RL179" s="180"/>
      <c r="RM179" s="180"/>
      <c r="RN179" s="180"/>
      <c r="RO179" s="180"/>
      <c r="RP179" s="180"/>
      <c r="RQ179" s="180"/>
      <c r="RR179" s="180"/>
      <c r="RS179" s="180"/>
      <c r="RT179" s="180"/>
      <c r="RU179" s="180"/>
      <c r="RV179" s="180"/>
      <c r="RW179" s="180"/>
      <c r="RX179" s="180"/>
      <c r="RY179" s="180"/>
      <c r="RZ179" s="180"/>
      <c r="SA179" s="180"/>
      <c r="SB179" s="180"/>
      <c r="SC179" s="180"/>
      <c r="SD179" s="180"/>
      <c r="SE179" s="180"/>
      <c r="SF179" s="180"/>
      <c r="SG179" s="180"/>
      <c r="SH179" s="180"/>
      <c r="SI179" s="180"/>
      <c r="SJ179" s="180"/>
      <c r="SK179" s="180"/>
      <c r="SL179" s="180"/>
      <c r="SM179" s="180"/>
      <c r="SN179" s="180"/>
      <c r="SO179" s="180"/>
      <c r="SP179" s="180"/>
      <c r="SQ179" s="180"/>
      <c r="SR179" s="180"/>
      <c r="SS179" s="180"/>
      <c r="ST179" s="180"/>
      <c r="SU179" s="180"/>
      <c r="SV179" s="180"/>
      <c r="SW179" s="180"/>
      <c r="SX179" s="180"/>
      <c r="SY179" s="180"/>
      <c r="SZ179" s="180"/>
      <c r="TA179" s="180"/>
      <c r="TB179" s="180"/>
      <c r="TC179" s="180"/>
      <c r="TD179" s="180"/>
      <c r="TE179" s="180"/>
      <c r="TF179" s="180"/>
      <c r="TG179" s="180"/>
      <c r="TH179" s="180"/>
      <c r="TI179" s="180"/>
      <c r="TJ179" s="180"/>
      <c r="TK179" s="180"/>
      <c r="TL179" s="180"/>
      <c r="TM179" s="180"/>
      <c r="TN179" s="180"/>
      <c r="TO179" s="180"/>
      <c r="TP179" s="180"/>
      <c r="TQ179" s="180"/>
      <c r="TR179" s="180"/>
      <c r="TS179" s="180"/>
      <c r="TT179" s="180"/>
      <c r="TU179" s="180"/>
      <c r="TV179" s="180"/>
      <c r="TW179" s="180"/>
      <c r="TX179" s="180"/>
      <c r="TY179" s="180"/>
      <c r="TZ179" s="180"/>
      <c r="UA179" s="180"/>
      <c r="UB179" s="180"/>
      <c r="UC179" s="180"/>
      <c r="UD179" s="180"/>
      <c r="UE179" s="180"/>
      <c r="UF179" s="180"/>
      <c r="UG179" s="180"/>
      <c r="UH179" s="180"/>
      <c r="UI179" s="180"/>
      <c r="UJ179" s="180"/>
      <c r="UK179" s="180"/>
      <c r="UL179" s="180"/>
      <c r="UM179" s="180"/>
      <c r="UN179" s="180"/>
      <c r="UO179" s="180"/>
      <c r="UP179" s="180"/>
      <c r="UQ179" s="180"/>
      <c r="UR179" s="180"/>
      <c r="US179" s="180"/>
      <c r="UT179" s="180"/>
      <c r="UU179" s="180"/>
      <c r="UV179" s="180"/>
      <c r="UW179" s="180"/>
      <c r="UX179" s="180"/>
      <c r="UY179" s="180"/>
      <c r="UZ179" s="180"/>
      <c r="VA179" s="180"/>
      <c r="VB179" s="180"/>
      <c r="VC179" s="180"/>
      <c r="VD179" s="180"/>
      <c r="VE179" s="180"/>
      <c r="VF179" s="180"/>
      <c r="VG179" s="180"/>
      <c r="VH179" s="180"/>
      <c r="VI179" s="180"/>
      <c r="VJ179" s="180"/>
      <c r="VK179" s="180"/>
      <c r="VL179" s="180"/>
      <c r="VM179" s="180"/>
      <c r="VN179" s="180"/>
      <c r="VO179" s="180"/>
      <c r="VP179" s="180"/>
      <c r="VQ179" s="180"/>
      <c r="VR179" s="180"/>
      <c r="VS179" s="180"/>
      <c r="VT179" s="180"/>
      <c r="VU179" s="180"/>
      <c r="VV179" s="180"/>
      <c r="VW179" s="180"/>
      <c r="VX179" s="180"/>
      <c r="VY179" s="180"/>
      <c r="VZ179" s="180"/>
      <c r="WA179" s="180"/>
      <c r="WB179" s="180"/>
      <c r="WC179" s="180"/>
      <c r="WD179" s="180"/>
      <c r="WE179" s="180"/>
      <c r="WF179" s="180"/>
      <c r="WG179" s="180"/>
      <c r="WH179" s="180"/>
      <c r="WI179" s="180"/>
      <c r="WJ179" s="180"/>
      <c r="WK179" s="180"/>
      <c r="WL179" s="180"/>
      <c r="WM179" s="180"/>
      <c r="WN179" s="180"/>
      <c r="WO179" s="180"/>
      <c r="WP179" s="180"/>
      <c r="WQ179" s="180"/>
      <c r="WR179" s="180"/>
      <c r="WS179" s="180"/>
      <c r="WT179" s="180"/>
      <c r="WU179" s="180"/>
      <c r="WV179" s="180"/>
      <c r="WW179" s="180"/>
      <c r="WX179" s="180"/>
      <c r="WY179" s="180"/>
      <c r="WZ179" s="180"/>
      <c r="XA179" s="180"/>
      <c r="XB179" s="180"/>
      <c r="XC179" s="180"/>
      <c r="XD179" s="180"/>
      <c r="XE179" s="180"/>
      <c r="XF179" s="180"/>
      <c r="XG179" s="180"/>
      <c r="XH179" s="180"/>
      <c r="XI179" s="180"/>
      <c r="XJ179" s="180"/>
      <c r="XK179" s="180"/>
      <c r="XL179" s="180"/>
      <c r="XM179" s="180"/>
      <c r="XN179" s="180"/>
      <c r="XO179" s="180"/>
      <c r="XP179" s="180"/>
      <c r="XQ179" s="180"/>
      <c r="XR179" s="180"/>
      <c r="XS179" s="180"/>
      <c r="XT179" s="180"/>
      <c r="XU179" s="180"/>
      <c r="XV179" s="180"/>
      <c r="XW179" s="180"/>
      <c r="XX179" s="180"/>
      <c r="XY179" s="180"/>
      <c r="XZ179" s="180"/>
      <c r="YA179" s="180"/>
      <c r="YB179" s="180"/>
      <c r="YC179" s="180"/>
      <c r="YD179" s="180"/>
      <c r="YE179" s="180"/>
      <c r="YF179" s="180"/>
      <c r="YG179" s="180"/>
      <c r="YH179" s="180"/>
      <c r="YI179" s="180"/>
      <c r="YJ179" s="180"/>
      <c r="YK179" s="180"/>
      <c r="YL179" s="180"/>
      <c r="YM179" s="180"/>
      <c r="YN179" s="180"/>
      <c r="YO179" s="180"/>
      <c r="YP179" s="180"/>
      <c r="YQ179" s="180"/>
      <c r="YR179" s="180"/>
      <c r="YS179" s="180"/>
      <c r="YT179" s="180"/>
      <c r="YU179" s="180"/>
      <c r="YV179" s="180"/>
      <c r="YW179" s="180"/>
      <c r="YX179" s="180"/>
      <c r="YY179" s="180"/>
      <c r="YZ179" s="180"/>
      <c r="ZA179" s="180"/>
      <c r="ZB179" s="180"/>
      <c r="ZC179" s="180"/>
      <c r="ZD179" s="180"/>
      <c r="ZE179" s="180"/>
      <c r="ZF179" s="180"/>
      <c r="ZG179" s="180"/>
      <c r="ZH179" s="180"/>
      <c r="ZI179" s="180"/>
      <c r="ZJ179" s="180"/>
      <c r="ZK179" s="180"/>
      <c r="ZL179" s="180"/>
      <c r="ZM179" s="180"/>
      <c r="ZN179" s="180"/>
      <c r="ZO179" s="180"/>
      <c r="ZP179" s="180"/>
      <c r="ZQ179" s="180"/>
      <c r="ZR179" s="180"/>
      <c r="ZS179" s="180"/>
      <c r="ZT179" s="180"/>
      <c r="ZU179" s="180"/>
      <c r="ZV179" s="180"/>
      <c r="ZW179" s="180"/>
      <c r="ZX179" s="180"/>
      <c r="ZY179" s="180"/>
      <c r="ZZ179" s="180"/>
      <c r="AAA179" s="180"/>
      <c r="AAB179" s="180"/>
      <c r="AAC179" s="180"/>
      <c r="AAD179" s="180"/>
      <c r="AAE179" s="180"/>
      <c r="AAF179" s="180"/>
      <c r="AAG179" s="180"/>
      <c r="AAH179" s="180"/>
      <c r="AAI179" s="180"/>
      <c r="AAJ179" s="180"/>
      <c r="AAK179" s="180"/>
      <c r="AAL179" s="180"/>
      <c r="AAM179" s="180"/>
      <c r="AAN179" s="180"/>
      <c r="AAO179" s="180"/>
      <c r="AAP179" s="180"/>
      <c r="AAQ179" s="180"/>
      <c r="AAR179" s="180"/>
      <c r="AAS179" s="180"/>
      <c r="AAT179" s="180"/>
      <c r="AAU179" s="180"/>
      <c r="AAV179" s="180"/>
      <c r="AAW179" s="180"/>
      <c r="AAX179" s="180"/>
      <c r="AAY179" s="180"/>
      <c r="AAZ179" s="180"/>
      <c r="ABA179" s="180"/>
      <c r="ABB179" s="180"/>
      <c r="ABC179" s="180"/>
      <c r="ABD179" s="180"/>
      <c r="ABE179" s="180"/>
      <c r="ABF179" s="180"/>
      <c r="ABG179" s="180"/>
      <c r="ABH179" s="180"/>
      <c r="ABI179" s="180"/>
      <c r="ABJ179" s="180"/>
      <c r="ABK179" s="180"/>
      <c r="ABL179" s="180"/>
      <c r="ABM179" s="180"/>
      <c r="ABN179" s="180"/>
      <c r="ABO179" s="180"/>
      <c r="ABP179" s="180"/>
      <c r="ABQ179" s="180"/>
      <c r="ABR179" s="180"/>
      <c r="ABS179" s="180"/>
      <c r="ABT179" s="180"/>
      <c r="ABU179" s="180"/>
      <c r="ABV179" s="180"/>
      <c r="ABW179" s="180"/>
      <c r="ABX179" s="180"/>
      <c r="ABY179" s="180"/>
      <c r="ABZ179" s="180"/>
      <c r="ACA179" s="180"/>
      <c r="ACB179" s="180"/>
      <c r="ACC179" s="180"/>
      <c r="ACD179" s="180"/>
      <c r="ACE179" s="180"/>
      <c r="ACF179" s="180"/>
      <c r="ACG179" s="180"/>
      <c r="ACH179" s="180"/>
      <c r="ACI179" s="180"/>
      <c r="ACJ179" s="180"/>
      <c r="ACK179" s="180"/>
      <c r="ACL179" s="180"/>
      <c r="ACM179" s="180"/>
      <c r="ACN179" s="180"/>
      <c r="ACO179" s="180"/>
      <c r="ACP179" s="180"/>
      <c r="ACQ179" s="180"/>
      <c r="ACR179" s="180"/>
      <c r="ACS179" s="180"/>
      <c r="ACT179" s="180"/>
      <c r="ACU179" s="180"/>
      <c r="ACV179" s="180"/>
      <c r="ACW179" s="180"/>
      <c r="ACX179" s="180"/>
      <c r="ACY179" s="180"/>
      <c r="ACZ179" s="180"/>
      <c r="ADA179" s="180"/>
      <c r="ADB179" s="180"/>
      <c r="ADC179" s="180"/>
      <c r="ADD179" s="180"/>
      <c r="ADE179" s="180"/>
      <c r="ADF179" s="180"/>
      <c r="ADG179" s="180"/>
      <c r="ADH179" s="180"/>
      <c r="ADI179" s="180"/>
      <c r="ADJ179" s="180"/>
      <c r="ADK179" s="180"/>
      <c r="ADL179" s="180"/>
      <c r="ADM179" s="180"/>
      <c r="ADN179" s="180"/>
      <c r="ADO179" s="180"/>
      <c r="ADP179" s="180"/>
      <c r="ADQ179" s="180"/>
      <c r="ADR179" s="180"/>
      <c r="ADS179" s="180"/>
      <c r="ADT179" s="180"/>
      <c r="ADU179" s="180"/>
      <c r="ADV179" s="180"/>
      <c r="ADW179" s="180"/>
      <c r="ADX179" s="180"/>
      <c r="ADY179" s="180"/>
      <c r="ADZ179" s="180"/>
      <c r="AEA179" s="180"/>
      <c r="AEB179" s="180"/>
      <c r="AEC179" s="180"/>
      <c r="AED179" s="180"/>
      <c r="AEE179" s="180"/>
      <c r="AEF179" s="180"/>
      <c r="AEG179" s="180"/>
      <c r="AEH179" s="180"/>
      <c r="AEI179" s="180"/>
      <c r="AEJ179" s="180"/>
      <c r="AEK179" s="180"/>
      <c r="AEL179" s="180"/>
      <c r="AEM179" s="180"/>
      <c r="AEN179" s="180"/>
      <c r="AEO179" s="180"/>
      <c r="AEP179" s="180"/>
      <c r="AEQ179" s="180"/>
      <c r="AER179" s="180"/>
      <c r="AES179" s="180"/>
      <c r="AET179" s="180"/>
      <c r="AEU179" s="180"/>
      <c r="AEV179" s="180"/>
      <c r="AEW179" s="180"/>
      <c r="AEX179" s="180"/>
      <c r="AEY179" s="180"/>
      <c r="AEZ179" s="180"/>
      <c r="AFA179" s="180"/>
      <c r="AFB179" s="180"/>
      <c r="AFC179" s="180"/>
      <c r="AFD179" s="180"/>
      <c r="AFE179" s="180"/>
      <c r="AFF179" s="180"/>
      <c r="AFG179" s="180"/>
      <c r="AFH179" s="180"/>
      <c r="AFI179" s="180"/>
      <c r="AFJ179" s="180"/>
      <c r="AFK179" s="180"/>
      <c r="AFL179" s="180"/>
      <c r="AFM179" s="180"/>
      <c r="AFN179" s="180"/>
      <c r="AFO179" s="180"/>
      <c r="AFP179" s="180"/>
      <c r="AFQ179" s="180"/>
      <c r="AFR179" s="180"/>
      <c r="AFS179" s="180"/>
      <c r="AFT179" s="180"/>
      <c r="AFU179" s="180"/>
      <c r="AFV179" s="180"/>
      <c r="AFW179" s="180"/>
      <c r="AFX179" s="180"/>
      <c r="AFY179" s="180"/>
      <c r="AFZ179" s="180"/>
      <c r="AGA179" s="180"/>
      <c r="AGB179" s="180"/>
      <c r="AGC179" s="180"/>
      <c r="AGD179" s="180"/>
      <c r="AGE179" s="180"/>
      <c r="AGF179" s="180"/>
      <c r="AGG179" s="180"/>
      <c r="AGH179" s="180"/>
      <c r="AGI179" s="180"/>
      <c r="AGJ179" s="180"/>
      <c r="AGK179" s="180"/>
      <c r="AGL179" s="180"/>
      <c r="AGM179" s="180"/>
      <c r="AGN179" s="180"/>
      <c r="AGO179" s="180"/>
      <c r="AGP179" s="180"/>
      <c r="AGQ179" s="180"/>
      <c r="AGR179" s="180"/>
      <c r="AGS179" s="180"/>
      <c r="AGT179" s="180"/>
      <c r="AGU179" s="180"/>
      <c r="AGV179" s="180"/>
      <c r="AGW179" s="180"/>
      <c r="AGX179" s="180"/>
      <c r="AGY179" s="180"/>
      <c r="AGZ179" s="180"/>
      <c r="AHA179" s="180"/>
      <c r="AHB179" s="180"/>
      <c r="AHC179" s="180"/>
      <c r="AHD179" s="180"/>
      <c r="AHE179" s="180"/>
      <c r="AHF179" s="180"/>
      <c r="AHG179" s="180"/>
      <c r="AHH179" s="180"/>
      <c r="AHI179" s="180"/>
      <c r="AHJ179" s="180"/>
      <c r="AHK179" s="180"/>
      <c r="AHL179" s="180"/>
      <c r="AHM179" s="180"/>
      <c r="AHN179" s="180"/>
      <c r="AHO179" s="180"/>
      <c r="AHP179" s="180"/>
      <c r="AHQ179" s="180"/>
      <c r="AHR179" s="180"/>
      <c r="AHS179" s="180"/>
      <c r="AHT179" s="180"/>
      <c r="AHU179" s="180"/>
      <c r="AHV179" s="180"/>
      <c r="AHW179" s="180"/>
      <c r="AHX179" s="180"/>
      <c r="AHY179" s="180"/>
      <c r="AHZ179" s="180"/>
      <c r="AIA179" s="180"/>
      <c r="AIB179" s="180"/>
      <c r="AIC179" s="180"/>
      <c r="AID179" s="180"/>
      <c r="AIE179" s="180"/>
      <c r="AIF179" s="180"/>
      <c r="AIG179" s="180"/>
      <c r="AIH179" s="180"/>
      <c r="AII179" s="180"/>
      <c r="AIJ179" s="180"/>
      <c r="AIK179" s="180"/>
      <c r="AIL179" s="180"/>
      <c r="AIM179" s="180"/>
      <c r="AIN179" s="180"/>
      <c r="AIO179" s="180"/>
      <c r="AIP179" s="180"/>
      <c r="AIQ179" s="180"/>
      <c r="AIR179" s="180"/>
      <c r="AIS179" s="180"/>
      <c r="AIT179" s="180"/>
      <c r="AIU179" s="180"/>
      <c r="AIV179" s="180"/>
      <c r="AIW179" s="180"/>
      <c r="AIX179" s="180"/>
      <c r="AIY179" s="180"/>
      <c r="AIZ179" s="180"/>
      <c r="AJA179" s="180"/>
      <c r="AJB179" s="180"/>
      <c r="AJC179" s="180"/>
      <c r="AJD179" s="180"/>
      <c r="AJE179" s="180"/>
      <c r="AJF179" s="180"/>
      <c r="AJG179" s="180"/>
      <c r="AJH179" s="180"/>
      <c r="AJI179" s="180"/>
      <c r="AJJ179" s="180"/>
      <c r="AJK179" s="180"/>
      <c r="AJL179" s="180"/>
      <c r="AJM179" s="180"/>
      <c r="AJN179" s="180"/>
      <c r="AJO179" s="180"/>
      <c r="AJP179" s="180"/>
      <c r="AJQ179" s="180"/>
      <c r="AJR179" s="180"/>
      <c r="AJS179" s="180"/>
      <c r="AJT179" s="180"/>
      <c r="AJU179" s="180"/>
      <c r="AJV179" s="180"/>
      <c r="AJW179" s="180"/>
      <c r="AJX179" s="180"/>
      <c r="AJY179" s="180"/>
      <c r="AJZ179" s="180"/>
      <c r="AKA179" s="180"/>
      <c r="AKB179" s="180"/>
      <c r="AKC179" s="180"/>
      <c r="AKD179" s="180"/>
      <c r="AKE179" s="180"/>
      <c r="AKF179" s="180"/>
      <c r="AKG179" s="180"/>
      <c r="AKH179" s="180"/>
      <c r="AKI179" s="180"/>
      <c r="AKJ179" s="180"/>
      <c r="AKK179" s="180"/>
      <c r="AKL179" s="180"/>
      <c r="AKM179" s="180"/>
      <c r="AKN179" s="180"/>
      <c r="AKO179" s="180"/>
      <c r="AKP179" s="180"/>
      <c r="AKQ179" s="180"/>
      <c r="AKR179" s="180"/>
      <c r="AKS179" s="180"/>
      <c r="AKT179" s="180"/>
      <c r="AKU179" s="180"/>
      <c r="AKV179" s="180"/>
      <c r="AKW179" s="180"/>
      <c r="AKX179" s="180"/>
      <c r="AKY179" s="180"/>
      <c r="AKZ179" s="180"/>
      <c r="ALA179" s="180"/>
      <c r="ALB179" s="180"/>
      <c r="ALC179" s="180"/>
      <c r="ALD179" s="180"/>
      <c r="ALE179" s="180"/>
      <c r="ALF179" s="180"/>
      <c r="ALG179" s="180"/>
      <c r="ALH179" s="180"/>
      <c r="ALI179" s="180"/>
      <c r="ALJ179" s="180"/>
      <c r="ALK179" s="180"/>
      <c r="ALL179" s="180"/>
      <c r="ALM179" s="180"/>
      <c r="ALN179" s="180"/>
      <c r="ALO179" s="180"/>
      <c r="ALP179" s="180"/>
      <c r="ALQ179" s="180"/>
      <c r="ALR179" s="180"/>
      <c r="ALS179" s="180"/>
      <c r="ALT179" s="180"/>
      <c r="ALU179" s="180"/>
      <c r="ALV179" s="180"/>
      <c r="ALW179" s="180"/>
      <c r="ALX179" s="180"/>
      <c r="ALY179" s="180"/>
      <c r="ALZ179" s="180"/>
      <c r="AMA179" s="180"/>
      <c r="AMB179" s="180"/>
      <c r="AMC179" s="180"/>
      <c r="AMD179" s="180"/>
      <c r="AME179" s="180"/>
      <c r="AMF179" s="180"/>
      <c r="AMG179" s="180"/>
      <c r="AMH179" s="180"/>
      <c r="AMI179" s="180"/>
      <c r="AMJ179" s="180"/>
    </row>
    <row r="180" spans="1:1024" ht="15.75" x14ac:dyDescent="0.25">
      <c r="A180" s="13"/>
      <c r="B180" s="73"/>
      <c r="C180" s="74"/>
      <c r="D180" s="74"/>
      <c r="E180" s="74"/>
      <c r="F180" s="74"/>
      <c r="G180" s="74"/>
      <c r="H180" s="75"/>
      <c r="I180" s="76"/>
      <c r="J180" s="4"/>
    </row>
    <row r="181" spans="1:1024" ht="22.5" customHeight="1" x14ac:dyDescent="0.25">
      <c r="A181" s="261" t="s">
        <v>53</v>
      </c>
      <c r="B181" s="411" t="s">
        <v>54</v>
      </c>
      <c r="C181" s="411"/>
      <c r="D181" s="411"/>
      <c r="E181" s="411"/>
      <c r="F181" s="411"/>
      <c r="G181" s="411"/>
      <c r="H181" s="262" t="s">
        <v>15</v>
      </c>
      <c r="I181" s="263">
        <f>D199</f>
        <v>370.16</v>
      </c>
      <c r="J181" s="4"/>
    </row>
    <row r="182" spans="1:1024" ht="15.75" customHeight="1" x14ac:dyDescent="0.25">
      <c r="A182" s="13"/>
      <c r="B182" s="73"/>
      <c r="C182" s="74"/>
      <c r="D182" s="74"/>
      <c r="E182" s="74"/>
      <c r="F182" s="74"/>
      <c r="G182" s="74"/>
      <c r="H182" s="75"/>
      <c r="I182" s="76"/>
      <c r="J182" s="4"/>
    </row>
    <row r="183" spans="1:1024" ht="15.75" customHeight="1" x14ac:dyDescent="0.25">
      <c r="A183" s="13"/>
      <c r="B183" s="439" t="s">
        <v>55</v>
      </c>
      <c r="C183" s="439"/>
      <c r="D183" s="439"/>
      <c r="E183" s="439"/>
      <c r="F183" s="439"/>
      <c r="G183" s="439"/>
      <c r="H183" s="75"/>
      <c r="I183" s="76"/>
      <c r="J183" s="4"/>
    </row>
    <row r="184" spans="1:1024" ht="15.75" customHeight="1" x14ac:dyDescent="0.25">
      <c r="A184" s="13"/>
      <c r="B184" s="73"/>
      <c r="C184" s="74"/>
      <c r="D184" s="74"/>
      <c r="E184" s="74"/>
      <c r="F184" s="74"/>
      <c r="G184" s="74"/>
      <c r="H184" s="75"/>
      <c r="I184" s="76"/>
      <c r="J184" s="4"/>
    </row>
    <row r="185" spans="1:1024" ht="15.75" customHeight="1" x14ac:dyDescent="0.25">
      <c r="A185" s="13"/>
      <c r="B185" s="32" t="s">
        <v>56</v>
      </c>
      <c r="C185" s="78"/>
      <c r="D185" s="62"/>
      <c r="E185" s="62"/>
      <c r="F185" s="62"/>
      <c r="G185" s="62"/>
      <c r="H185" s="75"/>
      <c r="I185" s="76"/>
      <c r="J185" s="4"/>
    </row>
    <row r="186" spans="1:1024" ht="15.75" customHeight="1" x14ac:dyDescent="0.25">
      <c r="A186" s="13"/>
      <c r="B186" s="28"/>
      <c r="C186" s="78"/>
      <c r="D186" s="62"/>
      <c r="E186" s="62"/>
      <c r="F186" s="62"/>
      <c r="G186" s="62"/>
      <c r="H186" s="75"/>
      <c r="I186" s="76"/>
      <c r="J186" s="4"/>
    </row>
    <row r="187" spans="1:1024" ht="15.75" customHeight="1" x14ac:dyDescent="0.25">
      <c r="A187" s="13"/>
      <c r="B187" s="79" t="s">
        <v>70</v>
      </c>
      <c r="C187" s="80"/>
      <c r="D187" s="80"/>
      <c r="E187" s="80"/>
      <c r="F187" s="80"/>
      <c r="G187" s="80"/>
      <c r="H187" s="75"/>
      <c r="I187" s="76"/>
      <c r="J187" s="4"/>
    </row>
    <row r="188" spans="1:1024" ht="15.75" customHeight="1" x14ac:dyDescent="0.25">
      <c r="A188" s="13"/>
      <c r="B188" s="416" t="s">
        <v>212</v>
      </c>
      <c r="C188" s="416"/>
      <c r="D188" s="416"/>
      <c r="E188" s="416"/>
      <c r="F188" s="416"/>
      <c r="G188" s="416"/>
      <c r="H188" s="75"/>
      <c r="I188" s="76"/>
      <c r="J188" s="4"/>
    </row>
    <row r="189" spans="1:1024" ht="15.75" customHeight="1" x14ac:dyDescent="0.25">
      <c r="A189" s="13"/>
      <c r="B189" s="17" t="s">
        <v>58</v>
      </c>
      <c r="C189" s="81">
        <v>208.25</v>
      </c>
      <c r="D189" s="62"/>
      <c r="E189" s="62"/>
      <c r="F189" s="62"/>
      <c r="G189" s="62"/>
      <c r="H189" s="75"/>
      <c r="I189" s="76"/>
      <c r="J189" s="4"/>
    </row>
    <row r="190" spans="1:1024" ht="15.75" customHeight="1" x14ac:dyDescent="0.25">
      <c r="A190" s="245"/>
      <c r="B190" s="244"/>
      <c r="C190" s="81"/>
      <c r="D190" s="241"/>
      <c r="E190" s="241"/>
      <c r="F190" s="241"/>
      <c r="G190" s="241"/>
      <c r="H190" s="239"/>
      <c r="I190" s="76"/>
      <c r="J190" s="4"/>
    </row>
    <row r="191" spans="1:1024" ht="15.75" customHeight="1" x14ac:dyDescent="0.25">
      <c r="A191" s="245"/>
      <c r="B191" s="79" t="s">
        <v>75</v>
      </c>
      <c r="C191" s="80"/>
      <c r="D191" s="80"/>
      <c r="E191" s="80"/>
      <c r="F191" s="80"/>
      <c r="G191" s="80"/>
      <c r="H191" s="239"/>
      <c r="I191" s="76"/>
      <c r="J191" s="4"/>
    </row>
    <row r="192" spans="1:1024" ht="15.75" customHeight="1" x14ac:dyDescent="0.25">
      <c r="A192" s="245"/>
      <c r="B192" s="416" t="s">
        <v>213</v>
      </c>
      <c r="C192" s="416"/>
      <c r="D192" s="416"/>
      <c r="E192" s="416"/>
      <c r="F192" s="416"/>
      <c r="G192" s="416"/>
      <c r="H192" s="239"/>
      <c r="I192" s="76"/>
      <c r="J192" s="4"/>
    </row>
    <row r="193" spans="1:10" ht="15.75" customHeight="1" x14ac:dyDescent="0.25">
      <c r="A193" s="245"/>
      <c r="B193" s="244" t="s">
        <v>58</v>
      </c>
      <c r="C193" s="81">
        <v>122.29</v>
      </c>
      <c r="D193" s="241"/>
      <c r="E193" s="241"/>
      <c r="F193" s="241"/>
      <c r="G193" s="241"/>
      <c r="H193" s="239"/>
      <c r="I193" s="76"/>
      <c r="J193" s="4"/>
    </row>
    <row r="194" spans="1:10" ht="15.75" customHeight="1" x14ac:dyDescent="0.25">
      <c r="A194" s="245"/>
      <c r="B194" s="244"/>
      <c r="C194" s="81"/>
      <c r="D194" s="241"/>
      <c r="E194" s="241"/>
      <c r="F194" s="241"/>
      <c r="G194" s="241"/>
      <c r="H194" s="239"/>
      <c r="I194" s="76"/>
      <c r="J194" s="4"/>
    </row>
    <row r="195" spans="1:10" ht="15.75" customHeight="1" x14ac:dyDescent="0.25">
      <c r="A195" s="245"/>
      <c r="B195" s="79" t="s">
        <v>214</v>
      </c>
      <c r="C195" s="80"/>
      <c r="D195" s="80"/>
      <c r="E195" s="80"/>
      <c r="F195" s="80"/>
      <c r="G195" s="80"/>
      <c r="H195" s="239"/>
      <c r="I195" s="76"/>
      <c r="J195" s="4"/>
    </row>
    <row r="196" spans="1:10" ht="15.75" customHeight="1" x14ac:dyDescent="0.25">
      <c r="A196" s="245"/>
      <c r="B196" s="416" t="s">
        <v>215</v>
      </c>
      <c r="C196" s="416"/>
      <c r="D196" s="416"/>
      <c r="E196" s="416"/>
      <c r="F196" s="416"/>
      <c r="G196" s="416"/>
      <c r="H196" s="239"/>
      <c r="I196" s="76"/>
      <c r="J196" s="4"/>
    </row>
    <row r="197" spans="1:10" ht="15.75" customHeight="1" x14ac:dyDescent="0.25">
      <c r="A197" s="245"/>
      <c r="B197" s="244" t="s">
        <v>58</v>
      </c>
      <c r="C197" s="81">
        <v>39.619999999999997</v>
      </c>
      <c r="D197" s="241"/>
      <c r="E197" s="241"/>
      <c r="F197" s="241"/>
      <c r="G197" s="241"/>
      <c r="H197" s="239"/>
      <c r="I197" s="76"/>
      <c r="J197" s="4"/>
    </row>
    <row r="198" spans="1:10" ht="15.75" customHeight="1" x14ac:dyDescent="0.25">
      <c r="A198" s="245"/>
      <c r="B198" s="244"/>
      <c r="C198" s="81"/>
      <c r="D198" s="241"/>
      <c r="E198" s="241"/>
      <c r="F198" s="241"/>
      <c r="G198" s="241"/>
      <c r="H198" s="239"/>
      <c r="I198" s="76"/>
      <c r="J198" s="4"/>
    </row>
    <row r="199" spans="1:10" ht="15.75" customHeight="1" x14ac:dyDescent="0.25">
      <c r="A199" s="13"/>
      <c r="B199" s="463" t="s">
        <v>59</v>
      </c>
      <c r="C199" s="463"/>
      <c r="D199" s="83">
        <f>SUM(C189,C193,C197)</f>
        <v>370.16</v>
      </c>
      <c r="E199" s="84" t="s">
        <v>15</v>
      </c>
      <c r="F199" s="85"/>
      <c r="G199" s="74"/>
      <c r="H199" s="75"/>
      <c r="I199" s="76"/>
      <c r="J199" s="4"/>
    </row>
    <row r="200" spans="1:10" ht="15.75" customHeight="1" x14ac:dyDescent="0.25">
      <c r="A200" s="13"/>
      <c r="B200" s="82"/>
      <c r="C200" s="37"/>
      <c r="D200" s="83"/>
      <c r="E200" s="84"/>
      <c r="F200" s="85"/>
      <c r="G200" s="74"/>
      <c r="H200" s="75"/>
      <c r="I200" s="76"/>
      <c r="J200" s="4"/>
    </row>
    <row r="201" spans="1:10" ht="15.75" customHeight="1" x14ac:dyDescent="0.25">
      <c r="A201" s="13"/>
      <c r="B201" s="82"/>
      <c r="C201" s="37"/>
      <c r="D201" s="83"/>
      <c r="E201" s="84"/>
      <c r="F201" s="85"/>
      <c r="G201" s="74"/>
      <c r="H201" s="75"/>
      <c r="I201" s="76"/>
      <c r="J201" s="4"/>
    </row>
    <row r="202" spans="1:10" ht="15.75" customHeight="1" x14ac:dyDescent="0.25">
      <c r="A202" s="13"/>
      <c r="B202" s="82"/>
      <c r="C202" s="37"/>
      <c r="D202" s="83"/>
      <c r="E202" s="84"/>
      <c r="F202" s="85"/>
      <c r="G202" s="74"/>
      <c r="H202" s="75"/>
      <c r="I202" s="76"/>
      <c r="J202" s="4"/>
    </row>
    <row r="203" spans="1:10" ht="15.75" customHeight="1" x14ac:dyDescent="0.25">
      <c r="A203" s="13"/>
      <c r="B203" s="82"/>
      <c r="C203" s="37"/>
      <c r="D203" s="83"/>
      <c r="E203" s="84"/>
      <c r="F203" s="85"/>
      <c r="G203" s="74"/>
      <c r="H203" s="75"/>
      <c r="I203" s="76"/>
      <c r="J203" s="4"/>
    </row>
    <row r="204" spans="1:10" ht="15.75" customHeight="1" x14ac:dyDescent="0.25">
      <c r="A204" s="13"/>
      <c r="B204" s="82"/>
      <c r="C204" s="37"/>
      <c r="D204" s="83"/>
      <c r="E204" s="84"/>
      <c r="F204" s="85"/>
      <c r="G204" s="74"/>
      <c r="H204" s="75"/>
      <c r="I204" s="76"/>
      <c r="J204" s="4"/>
    </row>
    <row r="205" spans="1:10" ht="15.75" customHeight="1" x14ac:dyDescent="0.25">
      <c r="A205" s="13"/>
      <c r="B205" s="82"/>
      <c r="C205" s="37"/>
      <c r="D205" s="83"/>
      <c r="E205" s="84"/>
      <c r="F205" s="85"/>
      <c r="G205" s="74"/>
      <c r="H205" s="75"/>
      <c r="I205" s="76"/>
      <c r="J205" s="4"/>
    </row>
    <row r="206" spans="1:10" ht="15.75" customHeight="1" x14ac:dyDescent="0.25">
      <c r="A206" s="13"/>
      <c r="B206" s="82"/>
      <c r="C206" s="37"/>
      <c r="D206" s="83"/>
      <c r="E206" s="84"/>
      <c r="F206" s="85"/>
      <c r="G206" s="74"/>
      <c r="H206" s="75"/>
      <c r="I206" s="76"/>
      <c r="J206" s="4"/>
    </row>
    <row r="207" spans="1:10" ht="15.75" customHeight="1" x14ac:dyDescent="0.25">
      <c r="A207" s="13"/>
      <c r="B207" s="82"/>
      <c r="C207" s="37"/>
      <c r="D207" s="83"/>
      <c r="E207" s="84"/>
      <c r="F207" s="85"/>
      <c r="G207" s="74"/>
      <c r="H207" s="75"/>
      <c r="I207" s="76"/>
      <c r="J207" s="4"/>
    </row>
    <row r="208" spans="1:10" ht="15.75" customHeight="1" x14ac:dyDescent="0.25">
      <c r="A208" s="13"/>
      <c r="B208" s="82"/>
      <c r="C208" s="37"/>
      <c r="D208" s="83"/>
      <c r="E208" s="84"/>
      <c r="F208" s="85"/>
      <c r="G208" s="74"/>
      <c r="H208" s="75"/>
      <c r="I208" s="76"/>
      <c r="J208" s="4"/>
    </row>
    <row r="209" spans="1:1024" ht="15.75" customHeight="1" x14ac:dyDescent="0.25">
      <c r="A209" s="13"/>
      <c r="B209" s="82"/>
      <c r="C209" s="37"/>
      <c r="D209" s="83"/>
      <c r="E209" s="84"/>
      <c r="F209" s="85"/>
      <c r="G209" s="74"/>
      <c r="H209" s="75"/>
      <c r="I209" s="76"/>
      <c r="J209" s="4"/>
    </row>
    <row r="210" spans="1:1024" ht="15.75" customHeight="1" x14ac:dyDescent="0.25">
      <c r="A210" s="13"/>
      <c r="B210" s="82"/>
      <c r="C210" s="37"/>
      <c r="D210" s="83"/>
      <c r="E210" s="84"/>
      <c r="F210" s="85"/>
      <c r="G210" s="74"/>
      <c r="H210" s="75"/>
      <c r="I210" s="76"/>
      <c r="J210" s="4"/>
    </row>
    <row r="211" spans="1:1024" ht="15.75" customHeight="1" x14ac:dyDescent="0.25">
      <c r="A211" s="13"/>
      <c r="B211" s="82"/>
      <c r="C211" s="37"/>
      <c r="D211" s="83"/>
      <c r="E211" s="84"/>
      <c r="F211" s="85"/>
      <c r="G211" s="74"/>
      <c r="H211" s="75"/>
      <c r="I211" s="76"/>
      <c r="J211" s="4"/>
    </row>
    <row r="212" spans="1:1024" ht="15.75" customHeight="1" x14ac:dyDescent="0.25">
      <c r="A212" s="13"/>
      <c r="B212" s="82"/>
      <c r="C212" s="37"/>
      <c r="D212" s="83"/>
      <c r="E212" s="84"/>
      <c r="F212" s="85"/>
      <c r="G212" s="74"/>
      <c r="H212" s="75"/>
      <c r="I212" s="76"/>
      <c r="J212" s="4"/>
    </row>
    <row r="213" spans="1:1024" ht="15.75" customHeight="1" x14ac:dyDescent="0.25">
      <c r="A213" s="13"/>
      <c r="B213" s="82"/>
      <c r="C213" s="37"/>
      <c r="D213" s="83"/>
      <c r="E213" s="84"/>
      <c r="F213" s="85"/>
      <c r="G213" s="74"/>
      <c r="H213" s="75"/>
      <c r="I213" s="76"/>
      <c r="J213" s="4"/>
    </row>
    <row r="214" spans="1:1024" ht="15.75" customHeight="1" x14ac:dyDescent="0.25">
      <c r="A214" s="13"/>
      <c r="B214" s="82"/>
      <c r="C214" s="37"/>
      <c r="D214" s="83"/>
      <c r="E214" s="85"/>
      <c r="F214" s="85"/>
      <c r="G214" s="74"/>
      <c r="H214" s="75"/>
      <c r="I214" s="76"/>
      <c r="J214" s="4"/>
    </row>
    <row r="215" spans="1:1024" s="181" customFormat="1" ht="23.25" customHeight="1" x14ac:dyDescent="0.25">
      <c r="A215" s="261" t="s">
        <v>60</v>
      </c>
      <c r="B215" s="411" t="s">
        <v>23</v>
      </c>
      <c r="C215" s="411"/>
      <c r="D215" s="411"/>
      <c r="E215" s="411"/>
      <c r="F215" s="411"/>
      <c r="G215" s="411"/>
      <c r="H215" s="262" t="s">
        <v>24</v>
      </c>
      <c r="I215" s="263">
        <f>G234</f>
        <v>370.16</v>
      </c>
      <c r="J215" s="179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0"/>
      <c r="AK215" s="180"/>
      <c r="AL215" s="180"/>
      <c r="AM215" s="180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  <c r="BA215" s="180"/>
      <c r="BB215" s="180"/>
      <c r="BC215" s="180"/>
      <c r="BD215" s="180"/>
      <c r="BE215" s="180"/>
      <c r="BF215" s="180"/>
      <c r="BG215" s="180"/>
      <c r="BH215" s="180"/>
      <c r="BI215" s="180"/>
      <c r="BJ215" s="180"/>
      <c r="BK215" s="180"/>
      <c r="BL215" s="180"/>
      <c r="BM215" s="180"/>
      <c r="BN215" s="180"/>
      <c r="BO215" s="180"/>
      <c r="BP215" s="180"/>
      <c r="BQ215" s="180"/>
      <c r="BR215" s="180"/>
      <c r="BS215" s="180"/>
      <c r="BT215" s="180"/>
      <c r="BU215" s="180"/>
      <c r="BV215" s="180"/>
      <c r="BW215" s="180"/>
      <c r="BX215" s="180"/>
      <c r="BY215" s="180"/>
      <c r="BZ215" s="180"/>
      <c r="CA215" s="180"/>
      <c r="CB215" s="180"/>
      <c r="CC215" s="180"/>
      <c r="CD215" s="180"/>
      <c r="CE215" s="180"/>
      <c r="CF215" s="180"/>
      <c r="CG215" s="180"/>
      <c r="CH215" s="180"/>
      <c r="CI215" s="180"/>
      <c r="CJ215" s="180"/>
      <c r="CK215" s="180"/>
      <c r="CL215" s="180"/>
      <c r="CM215" s="180"/>
      <c r="CN215" s="180"/>
      <c r="CO215" s="180"/>
      <c r="CP215" s="180"/>
      <c r="CQ215" s="180"/>
      <c r="CR215" s="180"/>
      <c r="CS215" s="180"/>
      <c r="CT215" s="180"/>
      <c r="CU215" s="180"/>
      <c r="CV215" s="180"/>
      <c r="CW215" s="180"/>
      <c r="CX215" s="180"/>
      <c r="CY215" s="180"/>
      <c r="CZ215" s="180"/>
      <c r="DA215" s="180"/>
      <c r="DB215" s="180"/>
      <c r="DC215" s="180"/>
      <c r="DD215" s="180"/>
      <c r="DE215" s="180"/>
      <c r="DF215" s="180"/>
      <c r="DG215" s="180"/>
      <c r="DH215" s="180"/>
      <c r="DI215" s="180"/>
      <c r="DJ215" s="180"/>
      <c r="DK215" s="180"/>
      <c r="DL215" s="180"/>
      <c r="DM215" s="180"/>
      <c r="DN215" s="180"/>
      <c r="DO215" s="180"/>
      <c r="DP215" s="180"/>
      <c r="DQ215" s="180"/>
      <c r="DR215" s="180"/>
      <c r="DS215" s="180"/>
      <c r="DT215" s="180"/>
      <c r="DU215" s="180"/>
      <c r="DV215" s="180"/>
      <c r="DW215" s="180"/>
      <c r="DX215" s="180"/>
      <c r="DY215" s="180"/>
      <c r="DZ215" s="180"/>
      <c r="EA215" s="180"/>
      <c r="EB215" s="180"/>
      <c r="EC215" s="180"/>
      <c r="ED215" s="180"/>
      <c r="EE215" s="180"/>
      <c r="EF215" s="180"/>
      <c r="EG215" s="180"/>
      <c r="EH215" s="180"/>
      <c r="EI215" s="180"/>
      <c r="EJ215" s="180"/>
      <c r="EK215" s="180"/>
      <c r="EL215" s="180"/>
      <c r="EM215" s="180"/>
      <c r="EN215" s="180"/>
      <c r="EO215" s="180"/>
      <c r="EP215" s="180"/>
      <c r="EQ215" s="180"/>
      <c r="ER215" s="180"/>
      <c r="ES215" s="180"/>
      <c r="ET215" s="180"/>
      <c r="EU215" s="180"/>
      <c r="EV215" s="180"/>
      <c r="EW215" s="180"/>
      <c r="EX215" s="180"/>
      <c r="EY215" s="180"/>
      <c r="EZ215" s="180"/>
      <c r="FA215" s="180"/>
      <c r="FB215" s="180"/>
      <c r="FC215" s="180"/>
      <c r="FD215" s="180"/>
      <c r="FE215" s="180"/>
      <c r="FF215" s="180"/>
      <c r="FG215" s="180"/>
      <c r="FH215" s="180"/>
      <c r="FI215" s="180"/>
      <c r="FJ215" s="180"/>
      <c r="FK215" s="180"/>
      <c r="FL215" s="180"/>
      <c r="FM215" s="180"/>
      <c r="FN215" s="180"/>
      <c r="FO215" s="180"/>
      <c r="FP215" s="180"/>
      <c r="FQ215" s="180"/>
      <c r="FR215" s="180"/>
      <c r="FS215" s="180"/>
      <c r="FT215" s="180"/>
      <c r="FU215" s="180"/>
      <c r="FV215" s="180"/>
      <c r="FW215" s="180"/>
      <c r="FX215" s="180"/>
      <c r="FY215" s="180"/>
      <c r="FZ215" s="180"/>
      <c r="GA215" s="180"/>
      <c r="GB215" s="180"/>
      <c r="GC215" s="180"/>
      <c r="GD215" s="180"/>
      <c r="GE215" s="180"/>
      <c r="GF215" s="180"/>
      <c r="GG215" s="180"/>
      <c r="GH215" s="180"/>
      <c r="GI215" s="180"/>
      <c r="GJ215" s="180"/>
      <c r="GK215" s="180"/>
      <c r="GL215" s="180"/>
      <c r="GM215" s="180"/>
      <c r="GN215" s="180"/>
      <c r="GO215" s="180"/>
      <c r="GP215" s="180"/>
      <c r="GQ215" s="180"/>
      <c r="GR215" s="180"/>
      <c r="GS215" s="180"/>
      <c r="GT215" s="180"/>
      <c r="GU215" s="180"/>
      <c r="GV215" s="180"/>
      <c r="GW215" s="180"/>
      <c r="GX215" s="180"/>
      <c r="GY215" s="180"/>
      <c r="GZ215" s="180"/>
      <c r="HA215" s="180"/>
      <c r="HB215" s="180"/>
      <c r="HC215" s="180"/>
      <c r="HD215" s="180"/>
      <c r="HE215" s="180"/>
      <c r="HF215" s="180"/>
      <c r="HG215" s="180"/>
      <c r="HH215" s="180"/>
      <c r="HI215" s="180"/>
      <c r="HJ215" s="180"/>
      <c r="HK215" s="180"/>
      <c r="HL215" s="180"/>
      <c r="HM215" s="180"/>
      <c r="HN215" s="180"/>
      <c r="HO215" s="180"/>
      <c r="HP215" s="180"/>
      <c r="HQ215" s="180"/>
      <c r="HR215" s="180"/>
      <c r="HS215" s="180"/>
      <c r="HT215" s="180"/>
      <c r="HU215" s="180"/>
      <c r="HV215" s="180"/>
      <c r="HW215" s="180"/>
      <c r="HX215" s="180"/>
      <c r="HY215" s="180"/>
      <c r="HZ215" s="180"/>
      <c r="IA215" s="180"/>
      <c r="IB215" s="180"/>
      <c r="IC215" s="180"/>
      <c r="ID215" s="180"/>
      <c r="IE215" s="180"/>
      <c r="IF215" s="180"/>
      <c r="IG215" s="180"/>
      <c r="IH215" s="180"/>
      <c r="II215" s="180"/>
      <c r="IJ215" s="180"/>
      <c r="IK215" s="180"/>
      <c r="IL215" s="180"/>
      <c r="IM215" s="180"/>
      <c r="IN215" s="180"/>
      <c r="IO215" s="180"/>
      <c r="IP215" s="180"/>
      <c r="IQ215" s="180"/>
      <c r="IR215" s="180"/>
      <c r="IS215" s="180"/>
      <c r="IT215" s="180"/>
      <c r="IU215" s="180"/>
      <c r="IV215" s="180"/>
      <c r="IW215" s="180"/>
      <c r="IX215" s="180"/>
      <c r="IY215" s="180"/>
      <c r="IZ215" s="180"/>
      <c r="JA215" s="180"/>
      <c r="JB215" s="180"/>
      <c r="JC215" s="180"/>
      <c r="JD215" s="180"/>
      <c r="JE215" s="180"/>
      <c r="JF215" s="180"/>
      <c r="JG215" s="180"/>
      <c r="JH215" s="180"/>
      <c r="JI215" s="180"/>
      <c r="JJ215" s="180"/>
      <c r="JK215" s="180"/>
      <c r="JL215" s="180"/>
      <c r="JM215" s="180"/>
      <c r="JN215" s="180"/>
      <c r="JO215" s="180"/>
      <c r="JP215" s="180"/>
      <c r="JQ215" s="180"/>
      <c r="JR215" s="180"/>
      <c r="JS215" s="180"/>
      <c r="JT215" s="180"/>
      <c r="JU215" s="180"/>
      <c r="JV215" s="180"/>
      <c r="JW215" s="180"/>
      <c r="JX215" s="180"/>
      <c r="JY215" s="180"/>
      <c r="JZ215" s="180"/>
      <c r="KA215" s="180"/>
      <c r="KB215" s="180"/>
      <c r="KC215" s="180"/>
      <c r="KD215" s="180"/>
      <c r="KE215" s="180"/>
      <c r="KF215" s="180"/>
      <c r="KG215" s="180"/>
      <c r="KH215" s="180"/>
      <c r="KI215" s="180"/>
      <c r="KJ215" s="180"/>
      <c r="KK215" s="180"/>
      <c r="KL215" s="180"/>
      <c r="KM215" s="180"/>
      <c r="KN215" s="180"/>
      <c r="KO215" s="180"/>
      <c r="KP215" s="180"/>
      <c r="KQ215" s="180"/>
      <c r="KR215" s="180"/>
      <c r="KS215" s="180"/>
      <c r="KT215" s="180"/>
      <c r="KU215" s="180"/>
      <c r="KV215" s="180"/>
      <c r="KW215" s="180"/>
      <c r="KX215" s="180"/>
      <c r="KY215" s="180"/>
      <c r="KZ215" s="180"/>
      <c r="LA215" s="180"/>
      <c r="LB215" s="180"/>
      <c r="LC215" s="180"/>
      <c r="LD215" s="180"/>
      <c r="LE215" s="180"/>
      <c r="LF215" s="180"/>
      <c r="LG215" s="180"/>
      <c r="LH215" s="180"/>
      <c r="LI215" s="180"/>
      <c r="LJ215" s="180"/>
      <c r="LK215" s="180"/>
      <c r="LL215" s="180"/>
      <c r="LM215" s="180"/>
      <c r="LN215" s="180"/>
      <c r="LO215" s="180"/>
      <c r="LP215" s="180"/>
      <c r="LQ215" s="180"/>
      <c r="LR215" s="180"/>
      <c r="LS215" s="180"/>
      <c r="LT215" s="180"/>
      <c r="LU215" s="180"/>
      <c r="LV215" s="180"/>
      <c r="LW215" s="180"/>
      <c r="LX215" s="180"/>
      <c r="LY215" s="180"/>
      <c r="LZ215" s="180"/>
      <c r="MA215" s="180"/>
      <c r="MB215" s="180"/>
      <c r="MC215" s="180"/>
      <c r="MD215" s="180"/>
      <c r="ME215" s="180"/>
      <c r="MF215" s="180"/>
      <c r="MG215" s="180"/>
      <c r="MH215" s="180"/>
      <c r="MI215" s="180"/>
      <c r="MJ215" s="180"/>
      <c r="MK215" s="180"/>
      <c r="ML215" s="180"/>
      <c r="MM215" s="180"/>
      <c r="MN215" s="180"/>
      <c r="MO215" s="180"/>
      <c r="MP215" s="180"/>
      <c r="MQ215" s="180"/>
      <c r="MR215" s="180"/>
      <c r="MS215" s="180"/>
      <c r="MT215" s="180"/>
      <c r="MU215" s="180"/>
      <c r="MV215" s="180"/>
      <c r="MW215" s="180"/>
      <c r="MX215" s="180"/>
      <c r="MY215" s="180"/>
      <c r="MZ215" s="180"/>
      <c r="NA215" s="180"/>
      <c r="NB215" s="180"/>
      <c r="NC215" s="180"/>
      <c r="ND215" s="180"/>
      <c r="NE215" s="180"/>
      <c r="NF215" s="180"/>
      <c r="NG215" s="180"/>
      <c r="NH215" s="180"/>
      <c r="NI215" s="180"/>
      <c r="NJ215" s="180"/>
      <c r="NK215" s="180"/>
      <c r="NL215" s="180"/>
      <c r="NM215" s="180"/>
      <c r="NN215" s="180"/>
      <c r="NO215" s="180"/>
      <c r="NP215" s="180"/>
      <c r="NQ215" s="180"/>
      <c r="NR215" s="180"/>
      <c r="NS215" s="180"/>
      <c r="NT215" s="180"/>
      <c r="NU215" s="180"/>
      <c r="NV215" s="180"/>
      <c r="NW215" s="180"/>
      <c r="NX215" s="180"/>
      <c r="NY215" s="180"/>
      <c r="NZ215" s="180"/>
      <c r="OA215" s="180"/>
      <c r="OB215" s="180"/>
      <c r="OC215" s="180"/>
      <c r="OD215" s="180"/>
      <c r="OE215" s="180"/>
      <c r="OF215" s="180"/>
      <c r="OG215" s="180"/>
      <c r="OH215" s="180"/>
      <c r="OI215" s="180"/>
      <c r="OJ215" s="180"/>
      <c r="OK215" s="180"/>
      <c r="OL215" s="180"/>
      <c r="OM215" s="180"/>
      <c r="ON215" s="180"/>
      <c r="OO215" s="180"/>
      <c r="OP215" s="180"/>
      <c r="OQ215" s="180"/>
      <c r="OR215" s="180"/>
      <c r="OS215" s="180"/>
      <c r="OT215" s="180"/>
      <c r="OU215" s="180"/>
      <c r="OV215" s="180"/>
      <c r="OW215" s="180"/>
      <c r="OX215" s="180"/>
      <c r="OY215" s="180"/>
      <c r="OZ215" s="180"/>
      <c r="PA215" s="180"/>
      <c r="PB215" s="180"/>
      <c r="PC215" s="180"/>
      <c r="PD215" s="180"/>
      <c r="PE215" s="180"/>
      <c r="PF215" s="180"/>
      <c r="PG215" s="180"/>
      <c r="PH215" s="180"/>
      <c r="PI215" s="180"/>
      <c r="PJ215" s="180"/>
      <c r="PK215" s="180"/>
      <c r="PL215" s="180"/>
      <c r="PM215" s="180"/>
      <c r="PN215" s="180"/>
      <c r="PO215" s="180"/>
      <c r="PP215" s="180"/>
      <c r="PQ215" s="180"/>
      <c r="PR215" s="180"/>
      <c r="PS215" s="180"/>
      <c r="PT215" s="180"/>
      <c r="PU215" s="180"/>
      <c r="PV215" s="180"/>
      <c r="PW215" s="180"/>
      <c r="PX215" s="180"/>
      <c r="PY215" s="180"/>
      <c r="PZ215" s="180"/>
      <c r="QA215" s="180"/>
      <c r="QB215" s="180"/>
      <c r="QC215" s="180"/>
      <c r="QD215" s="180"/>
      <c r="QE215" s="180"/>
      <c r="QF215" s="180"/>
      <c r="QG215" s="180"/>
      <c r="QH215" s="180"/>
      <c r="QI215" s="180"/>
      <c r="QJ215" s="180"/>
      <c r="QK215" s="180"/>
      <c r="QL215" s="180"/>
      <c r="QM215" s="180"/>
      <c r="QN215" s="180"/>
      <c r="QO215" s="180"/>
      <c r="QP215" s="180"/>
      <c r="QQ215" s="180"/>
      <c r="QR215" s="180"/>
      <c r="QS215" s="180"/>
      <c r="QT215" s="180"/>
      <c r="QU215" s="180"/>
      <c r="QV215" s="180"/>
      <c r="QW215" s="180"/>
      <c r="QX215" s="180"/>
      <c r="QY215" s="180"/>
      <c r="QZ215" s="180"/>
      <c r="RA215" s="180"/>
      <c r="RB215" s="180"/>
      <c r="RC215" s="180"/>
      <c r="RD215" s="180"/>
      <c r="RE215" s="180"/>
      <c r="RF215" s="180"/>
      <c r="RG215" s="180"/>
      <c r="RH215" s="180"/>
      <c r="RI215" s="180"/>
      <c r="RJ215" s="180"/>
      <c r="RK215" s="180"/>
      <c r="RL215" s="180"/>
      <c r="RM215" s="180"/>
      <c r="RN215" s="180"/>
      <c r="RO215" s="180"/>
      <c r="RP215" s="180"/>
      <c r="RQ215" s="180"/>
      <c r="RR215" s="180"/>
      <c r="RS215" s="180"/>
      <c r="RT215" s="180"/>
      <c r="RU215" s="180"/>
      <c r="RV215" s="180"/>
      <c r="RW215" s="180"/>
      <c r="RX215" s="180"/>
      <c r="RY215" s="180"/>
      <c r="RZ215" s="180"/>
      <c r="SA215" s="180"/>
      <c r="SB215" s="180"/>
      <c r="SC215" s="180"/>
      <c r="SD215" s="180"/>
      <c r="SE215" s="180"/>
      <c r="SF215" s="180"/>
      <c r="SG215" s="180"/>
      <c r="SH215" s="180"/>
      <c r="SI215" s="180"/>
      <c r="SJ215" s="180"/>
      <c r="SK215" s="180"/>
      <c r="SL215" s="180"/>
      <c r="SM215" s="180"/>
      <c r="SN215" s="180"/>
      <c r="SO215" s="180"/>
      <c r="SP215" s="180"/>
      <c r="SQ215" s="180"/>
      <c r="SR215" s="180"/>
      <c r="SS215" s="180"/>
      <c r="ST215" s="180"/>
      <c r="SU215" s="180"/>
      <c r="SV215" s="180"/>
      <c r="SW215" s="180"/>
      <c r="SX215" s="180"/>
      <c r="SY215" s="180"/>
      <c r="SZ215" s="180"/>
      <c r="TA215" s="180"/>
      <c r="TB215" s="180"/>
      <c r="TC215" s="180"/>
      <c r="TD215" s="180"/>
      <c r="TE215" s="180"/>
      <c r="TF215" s="180"/>
      <c r="TG215" s="180"/>
      <c r="TH215" s="180"/>
      <c r="TI215" s="180"/>
      <c r="TJ215" s="180"/>
      <c r="TK215" s="180"/>
      <c r="TL215" s="180"/>
      <c r="TM215" s="180"/>
      <c r="TN215" s="180"/>
      <c r="TO215" s="180"/>
      <c r="TP215" s="180"/>
      <c r="TQ215" s="180"/>
      <c r="TR215" s="180"/>
      <c r="TS215" s="180"/>
      <c r="TT215" s="180"/>
      <c r="TU215" s="180"/>
      <c r="TV215" s="180"/>
      <c r="TW215" s="180"/>
      <c r="TX215" s="180"/>
      <c r="TY215" s="180"/>
      <c r="TZ215" s="180"/>
      <c r="UA215" s="180"/>
      <c r="UB215" s="180"/>
      <c r="UC215" s="180"/>
      <c r="UD215" s="180"/>
      <c r="UE215" s="180"/>
      <c r="UF215" s="180"/>
      <c r="UG215" s="180"/>
      <c r="UH215" s="180"/>
      <c r="UI215" s="180"/>
      <c r="UJ215" s="180"/>
      <c r="UK215" s="180"/>
      <c r="UL215" s="180"/>
      <c r="UM215" s="180"/>
      <c r="UN215" s="180"/>
      <c r="UO215" s="180"/>
      <c r="UP215" s="180"/>
      <c r="UQ215" s="180"/>
      <c r="UR215" s="180"/>
      <c r="US215" s="180"/>
      <c r="UT215" s="180"/>
      <c r="UU215" s="180"/>
      <c r="UV215" s="180"/>
      <c r="UW215" s="180"/>
      <c r="UX215" s="180"/>
      <c r="UY215" s="180"/>
      <c r="UZ215" s="180"/>
      <c r="VA215" s="180"/>
      <c r="VB215" s="180"/>
      <c r="VC215" s="180"/>
      <c r="VD215" s="180"/>
      <c r="VE215" s="180"/>
      <c r="VF215" s="180"/>
      <c r="VG215" s="180"/>
      <c r="VH215" s="180"/>
      <c r="VI215" s="180"/>
      <c r="VJ215" s="180"/>
      <c r="VK215" s="180"/>
      <c r="VL215" s="180"/>
      <c r="VM215" s="180"/>
      <c r="VN215" s="180"/>
      <c r="VO215" s="180"/>
      <c r="VP215" s="180"/>
      <c r="VQ215" s="180"/>
      <c r="VR215" s="180"/>
      <c r="VS215" s="180"/>
      <c r="VT215" s="180"/>
      <c r="VU215" s="180"/>
      <c r="VV215" s="180"/>
      <c r="VW215" s="180"/>
      <c r="VX215" s="180"/>
      <c r="VY215" s="180"/>
      <c r="VZ215" s="180"/>
      <c r="WA215" s="180"/>
      <c r="WB215" s="180"/>
      <c r="WC215" s="180"/>
      <c r="WD215" s="180"/>
      <c r="WE215" s="180"/>
      <c r="WF215" s="180"/>
      <c r="WG215" s="180"/>
      <c r="WH215" s="180"/>
      <c r="WI215" s="180"/>
      <c r="WJ215" s="180"/>
      <c r="WK215" s="180"/>
      <c r="WL215" s="180"/>
      <c r="WM215" s="180"/>
      <c r="WN215" s="180"/>
      <c r="WO215" s="180"/>
      <c r="WP215" s="180"/>
      <c r="WQ215" s="180"/>
      <c r="WR215" s="180"/>
      <c r="WS215" s="180"/>
      <c r="WT215" s="180"/>
      <c r="WU215" s="180"/>
      <c r="WV215" s="180"/>
      <c r="WW215" s="180"/>
      <c r="WX215" s="180"/>
      <c r="WY215" s="180"/>
      <c r="WZ215" s="180"/>
      <c r="XA215" s="180"/>
      <c r="XB215" s="180"/>
      <c r="XC215" s="180"/>
      <c r="XD215" s="180"/>
      <c r="XE215" s="180"/>
      <c r="XF215" s="180"/>
      <c r="XG215" s="180"/>
      <c r="XH215" s="180"/>
      <c r="XI215" s="180"/>
      <c r="XJ215" s="180"/>
      <c r="XK215" s="180"/>
      <c r="XL215" s="180"/>
      <c r="XM215" s="180"/>
      <c r="XN215" s="180"/>
      <c r="XO215" s="180"/>
      <c r="XP215" s="180"/>
      <c r="XQ215" s="180"/>
      <c r="XR215" s="180"/>
      <c r="XS215" s="180"/>
      <c r="XT215" s="180"/>
      <c r="XU215" s="180"/>
      <c r="XV215" s="180"/>
      <c r="XW215" s="180"/>
      <c r="XX215" s="180"/>
      <c r="XY215" s="180"/>
      <c r="XZ215" s="180"/>
      <c r="YA215" s="180"/>
      <c r="YB215" s="180"/>
      <c r="YC215" s="180"/>
      <c r="YD215" s="180"/>
      <c r="YE215" s="180"/>
      <c r="YF215" s="180"/>
      <c r="YG215" s="180"/>
      <c r="YH215" s="180"/>
      <c r="YI215" s="180"/>
      <c r="YJ215" s="180"/>
      <c r="YK215" s="180"/>
      <c r="YL215" s="180"/>
      <c r="YM215" s="180"/>
      <c r="YN215" s="180"/>
      <c r="YO215" s="180"/>
      <c r="YP215" s="180"/>
      <c r="YQ215" s="180"/>
      <c r="YR215" s="180"/>
      <c r="YS215" s="180"/>
      <c r="YT215" s="180"/>
      <c r="YU215" s="180"/>
      <c r="YV215" s="180"/>
      <c r="YW215" s="180"/>
      <c r="YX215" s="180"/>
      <c r="YY215" s="180"/>
      <c r="YZ215" s="180"/>
      <c r="ZA215" s="180"/>
      <c r="ZB215" s="180"/>
      <c r="ZC215" s="180"/>
      <c r="ZD215" s="180"/>
      <c r="ZE215" s="180"/>
      <c r="ZF215" s="180"/>
      <c r="ZG215" s="180"/>
      <c r="ZH215" s="180"/>
      <c r="ZI215" s="180"/>
      <c r="ZJ215" s="180"/>
      <c r="ZK215" s="180"/>
      <c r="ZL215" s="180"/>
      <c r="ZM215" s="180"/>
      <c r="ZN215" s="180"/>
      <c r="ZO215" s="180"/>
      <c r="ZP215" s="180"/>
      <c r="ZQ215" s="180"/>
      <c r="ZR215" s="180"/>
      <c r="ZS215" s="180"/>
      <c r="ZT215" s="180"/>
      <c r="ZU215" s="180"/>
      <c r="ZV215" s="180"/>
      <c r="ZW215" s="180"/>
      <c r="ZX215" s="180"/>
      <c r="ZY215" s="180"/>
      <c r="ZZ215" s="180"/>
      <c r="AAA215" s="180"/>
      <c r="AAB215" s="180"/>
      <c r="AAC215" s="180"/>
      <c r="AAD215" s="180"/>
      <c r="AAE215" s="180"/>
      <c r="AAF215" s="180"/>
      <c r="AAG215" s="180"/>
      <c r="AAH215" s="180"/>
      <c r="AAI215" s="180"/>
      <c r="AAJ215" s="180"/>
      <c r="AAK215" s="180"/>
      <c r="AAL215" s="180"/>
      <c r="AAM215" s="180"/>
      <c r="AAN215" s="180"/>
      <c r="AAO215" s="180"/>
      <c r="AAP215" s="180"/>
      <c r="AAQ215" s="180"/>
      <c r="AAR215" s="180"/>
      <c r="AAS215" s="180"/>
      <c r="AAT215" s="180"/>
      <c r="AAU215" s="180"/>
      <c r="AAV215" s="180"/>
      <c r="AAW215" s="180"/>
      <c r="AAX215" s="180"/>
      <c r="AAY215" s="180"/>
      <c r="AAZ215" s="180"/>
      <c r="ABA215" s="180"/>
      <c r="ABB215" s="180"/>
      <c r="ABC215" s="180"/>
      <c r="ABD215" s="180"/>
      <c r="ABE215" s="180"/>
      <c r="ABF215" s="180"/>
      <c r="ABG215" s="180"/>
      <c r="ABH215" s="180"/>
      <c r="ABI215" s="180"/>
      <c r="ABJ215" s="180"/>
      <c r="ABK215" s="180"/>
      <c r="ABL215" s="180"/>
      <c r="ABM215" s="180"/>
      <c r="ABN215" s="180"/>
      <c r="ABO215" s="180"/>
      <c r="ABP215" s="180"/>
      <c r="ABQ215" s="180"/>
      <c r="ABR215" s="180"/>
      <c r="ABS215" s="180"/>
      <c r="ABT215" s="180"/>
      <c r="ABU215" s="180"/>
      <c r="ABV215" s="180"/>
      <c r="ABW215" s="180"/>
      <c r="ABX215" s="180"/>
      <c r="ABY215" s="180"/>
      <c r="ABZ215" s="180"/>
      <c r="ACA215" s="180"/>
      <c r="ACB215" s="180"/>
      <c r="ACC215" s="180"/>
      <c r="ACD215" s="180"/>
      <c r="ACE215" s="180"/>
      <c r="ACF215" s="180"/>
      <c r="ACG215" s="180"/>
      <c r="ACH215" s="180"/>
      <c r="ACI215" s="180"/>
      <c r="ACJ215" s="180"/>
      <c r="ACK215" s="180"/>
      <c r="ACL215" s="180"/>
      <c r="ACM215" s="180"/>
      <c r="ACN215" s="180"/>
      <c r="ACO215" s="180"/>
      <c r="ACP215" s="180"/>
      <c r="ACQ215" s="180"/>
      <c r="ACR215" s="180"/>
      <c r="ACS215" s="180"/>
      <c r="ACT215" s="180"/>
      <c r="ACU215" s="180"/>
      <c r="ACV215" s="180"/>
      <c r="ACW215" s="180"/>
      <c r="ACX215" s="180"/>
      <c r="ACY215" s="180"/>
      <c r="ACZ215" s="180"/>
      <c r="ADA215" s="180"/>
      <c r="ADB215" s="180"/>
      <c r="ADC215" s="180"/>
      <c r="ADD215" s="180"/>
      <c r="ADE215" s="180"/>
      <c r="ADF215" s="180"/>
      <c r="ADG215" s="180"/>
      <c r="ADH215" s="180"/>
      <c r="ADI215" s="180"/>
      <c r="ADJ215" s="180"/>
      <c r="ADK215" s="180"/>
      <c r="ADL215" s="180"/>
      <c r="ADM215" s="180"/>
      <c r="ADN215" s="180"/>
      <c r="ADO215" s="180"/>
      <c r="ADP215" s="180"/>
      <c r="ADQ215" s="180"/>
      <c r="ADR215" s="180"/>
      <c r="ADS215" s="180"/>
      <c r="ADT215" s="180"/>
      <c r="ADU215" s="180"/>
      <c r="ADV215" s="180"/>
      <c r="ADW215" s="180"/>
      <c r="ADX215" s="180"/>
      <c r="ADY215" s="180"/>
      <c r="ADZ215" s="180"/>
      <c r="AEA215" s="180"/>
      <c r="AEB215" s="180"/>
      <c r="AEC215" s="180"/>
      <c r="AED215" s="180"/>
      <c r="AEE215" s="180"/>
      <c r="AEF215" s="180"/>
      <c r="AEG215" s="180"/>
      <c r="AEH215" s="180"/>
      <c r="AEI215" s="180"/>
      <c r="AEJ215" s="180"/>
      <c r="AEK215" s="180"/>
      <c r="AEL215" s="180"/>
      <c r="AEM215" s="180"/>
      <c r="AEN215" s="180"/>
      <c r="AEO215" s="180"/>
      <c r="AEP215" s="180"/>
      <c r="AEQ215" s="180"/>
      <c r="AER215" s="180"/>
      <c r="AES215" s="180"/>
      <c r="AET215" s="180"/>
      <c r="AEU215" s="180"/>
      <c r="AEV215" s="180"/>
      <c r="AEW215" s="180"/>
      <c r="AEX215" s="180"/>
      <c r="AEY215" s="180"/>
      <c r="AEZ215" s="180"/>
      <c r="AFA215" s="180"/>
      <c r="AFB215" s="180"/>
      <c r="AFC215" s="180"/>
      <c r="AFD215" s="180"/>
      <c r="AFE215" s="180"/>
      <c r="AFF215" s="180"/>
      <c r="AFG215" s="180"/>
      <c r="AFH215" s="180"/>
      <c r="AFI215" s="180"/>
      <c r="AFJ215" s="180"/>
      <c r="AFK215" s="180"/>
      <c r="AFL215" s="180"/>
      <c r="AFM215" s="180"/>
      <c r="AFN215" s="180"/>
      <c r="AFO215" s="180"/>
      <c r="AFP215" s="180"/>
      <c r="AFQ215" s="180"/>
      <c r="AFR215" s="180"/>
      <c r="AFS215" s="180"/>
      <c r="AFT215" s="180"/>
      <c r="AFU215" s="180"/>
      <c r="AFV215" s="180"/>
      <c r="AFW215" s="180"/>
      <c r="AFX215" s="180"/>
      <c r="AFY215" s="180"/>
      <c r="AFZ215" s="180"/>
      <c r="AGA215" s="180"/>
      <c r="AGB215" s="180"/>
      <c r="AGC215" s="180"/>
      <c r="AGD215" s="180"/>
      <c r="AGE215" s="180"/>
      <c r="AGF215" s="180"/>
      <c r="AGG215" s="180"/>
      <c r="AGH215" s="180"/>
      <c r="AGI215" s="180"/>
      <c r="AGJ215" s="180"/>
      <c r="AGK215" s="180"/>
      <c r="AGL215" s="180"/>
      <c r="AGM215" s="180"/>
      <c r="AGN215" s="180"/>
      <c r="AGO215" s="180"/>
      <c r="AGP215" s="180"/>
      <c r="AGQ215" s="180"/>
      <c r="AGR215" s="180"/>
      <c r="AGS215" s="180"/>
      <c r="AGT215" s="180"/>
      <c r="AGU215" s="180"/>
      <c r="AGV215" s="180"/>
      <c r="AGW215" s="180"/>
      <c r="AGX215" s="180"/>
      <c r="AGY215" s="180"/>
      <c r="AGZ215" s="180"/>
      <c r="AHA215" s="180"/>
      <c r="AHB215" s="180"/>
      <c r="AHC215" s="180"/>
      <c r="AHD215" s="180"/>
      <c r="AHE215" s="180"/>
      <c r="AHF215" s="180"/>
      <c r="AHG215" s="180"/>
      <c r="AHH215" s="180"/>
      <c r="AHI215" s="180"/>
      <c r="AHJ215" s="180"/>
      <c r="AHK215" s="180"/>
      <c r="AHL215" s="180"/>
      <c r="AHM215" s="180"/>
      <c r="AHN215" s="180"/>
      <c r="AHO215" s="180"/>
      <c r="AHP215" s="180"/>
      <c r="AHQ215" s="180"/>
      <c r="AHR215" s="180"/>
      <c r="AHS215" s="180"/>
      <c r="AHT215" s="180"/>
      <c r="AHU215" s="180"/>
      <c r="AHV215" s="180"/>
      <c r="AHW215" s="180"/>
      <c r="AHX215" s="180"/>
      <c r="AHY215" s="180"/>
      <c r="AHZ215" s="180"/>
      <c r="AIA215" s="180"/>
      <c r="AIB215" s="180"/>
      <c r="AIC215" s="180"/>
      <c r="AID215" s="180"/>
      <c r="AIE215" s="180"/>
      <c r="AIF215" s="180"/>
      <c r="AIG215" s="180"/>
      <c r="AIH215" s="180"/>
      <c r="AII215" s="180"/>
      <c r="AIJ215" s="180"/>
      <c r="AIK215" s="180"/>
      <c r="AIL215" s="180"/>
      <c r="AIM215" s="180"/>
      <c r="AIN215" s="180"/>
      <c r="AIO215" s="180"/>
      <c r="AIP215" s="180"/>
      <c r="AIQ215" s="180"/>
      <c r="AIR215" s="180"/>
      <c r="AIS215" s="180"/>
      <c r="AIT215" s="180"/>
      <c r="AIU215" s="180"/>
      <c r="AIV215" s="180"/>
      <c r="AIW215" s="180"/>
      <c r="AIX215" s="180"/>
      <c r="AIY215" s="180"/>
      <c r="AIZ215" s="180"/>
      <c r="AJA215" s="180"/>
      <c r="AJB215" s="180"/>
      <c r="AJC215" s="180"/>
      <c r="AJD215" s="180"/>
      <c r="AJE215" s="180"/>
      <c r="AJF215" s="180"/>
      <c r="AJG215" s="180"/>
      <c r="AJH215" s="180"/>
      <c r="AJI215" s="180"/>
      <c r="AJJ215" s="180"/>
      <c r="AJK215" s="180"/>
      <c r="AJL215" s="180"/>
      <c r="AJM215" s="180"/>
      <c r="AJN215" s="180"/>
      <c r="AJO215" s="180"/>
      <c r="AJP215" s="180"/>
      <c r="AJQ215" s="180"/>
      <c r="AJR215" s="180"/>
      <c r="AJS215" s="180"/>
      <c r="AJT215" s="180"/>
      <c r="AJU215" s="180"/>
      <c r="AJV215" s="180"/>
      <c r="AJW215" s="180"/>
      <c r="AJX215" s="180"/>
      <c r="AJY215" s="180"/>
      <c r="AJZ215" s="180"/>
      <c r="AKA215" s="180"/>
      <c r="AKB215" s="180"/>
      <c r="AKC215" s="180"/>
      <c r="AKD215" s="180"/>
      <c r="AKE215" s="180"/>
      <c r="AKF215" s="180"/>
      <c r="AKG215" s="180"/>
      <c r="AKH215" s="180"/>
      <c r="AKI215" s="180"/>
      <c r="AKJ215" s="180"/>
      <c r="AKK215" s="180"/>
      <c r="AKL215" s="180"/>
      <c r="AKM215" s="180"/>
      <c r="AKN215" s="180"/>
      <c r="AKO215" s="180"/>
      <c r="AKP215" s="180"/>
      <c r="AKQ215" s="180"/>
      <c r="AKR215" s="180"/>
      <c r="AKS215" s="180"/>
      <c r="AKT215" s="180"/>
      <c r="AKU215" s="180"/>
      <c r="AKV215" s="180"/>
      <c r="AKW215" s="180"/>
      <c r="AKX215" s="180"/>
      <c r="AKY215" s="180"/>
      <c r="AKZ215" s="180"/>
      <c r="ALA215" s="180"/>
      <c r="ALB215" s="180"/>
      <c r="ALC215" s="180"/>
      <c r="ALD215" s="180"/>
      <c r="ALE215" s="180"/>
      <c r="ALF215" s="180"/>
      <c r="ALG215" s="180"/>
      <c r="ALH215" s="180"/>
      <c r="ALI215" s="180"/>
      <c r="ALJ215" s="180"/>
      <c r="ALK215" s="180"/>
      <c r="ALL215" s="180"/>
      <c r="ALM215" s="180"/>
      <c r="ALN215" s="180"/>
      <c r="ALO215" s="180"/>
      <c r="ALP215" s="180"/>
      <c r="ALQ215" s="180"/>
      <c r="ALR215" s="180"/>
      <c r="ALS215" s="180"/>
      <c r="ALT215" s="180"/>
      <c r="ALU215" s="180"/>
      <c r="ALV215" s="180"/>
      <c r="ALW215" s="180"/>
      <c r="ALX215" s="180"/>
      <c r="ALY215" s="180"/>
      <c r="ALZ215" s="180"/>
      <c r="AMA215" s="180"/>
      <c r="AMB215" s="180"/>
      <c r="AMC215" s="180"/>
      <c r="AMD215" s="180"/>
      <c r="AME215" s="180"/>
      <c r="AMF215" s="180"/>
      <c r="AMG215" s="180"/>
      <c r="AMH215" s="180"/>
      <c r="AMI215" s="180"/>
      <c r="AMJ215" s="180"/>
    </row>
    <row r="216" spans="1:1024" ht="15.75" customHeight="1" x14ac:dyDescent="0.25">
      <c r="A216" s="13"/>
      <c r="B216" s="439"/>
      <c r="C216" s="439"/>
      <c r="D216" s="439"/>
      <c r="E216" s="439"/>
      <c r="F216" s="439"/>
      <c r="G216" s="439"/>
      <c r="H216" s="75"/>
      <c r="I216" s="76"/>
      <c r="J216" s="4"/>
    </row>
    <row r="217" spans="1:1024" ht="15.75" customHeight="1" x14ac:dyDescent="0.25">
      <c r="A217" s="13"/>
      <c r="B217" s="439" t="s">
        <v>55</v>
      </c>
      <c r="C217" s="439"/>
      <c r="D217" s="439"/>
      <c r="E217" s="439"/>
      <c r="F217" s="439"/>
      <c r="G217" s="439"/>
      <c r="H217" s="75"/>
      <c r="I217" s="76"/>
      <c r="J217" s="4"/>
    </row>
    <row r="218" spans="1:1024" ht="15.75" customHeight="1" x14ac:dyDescent="0.25">
      <c r="A218" s="13"/>
      <c r="B218" s="73"/>
      <c r="C218" s="74"/>
      <c r="D218" s="74"/>
      <c r="E218" s="74"/>
      <c r="F218" s="74"/>
      <c r="G218" s="74"/>
      <c r="H218" s="75"/>
      <c r="I218" s="76"/>
      <c r="J218" s="4"/>
    </row>
    <row r="219" spans="1:1024" ht="15.75" customHeight="1" x14ac:dyDescent="0.25">
      <c r="A219" s="13"/>
      <c r="B219" s="32" t="s">
        <v>56</v>
      </c>
      <c r="C219" s="78"/>
      <c r="D219" s="62"/>
      <c r="E219" s="62"/>
      <c r="F219" s="62"/>
      <c r="G219" s="62"/>
      <c r="H219" s="75"/>
      <c r="I219" s="76"/>
      <c r="J219" s="4"/>
    </row>
    <row r="220" spans="1:1024" ht="15.75" customHeight="1" x14ac:dyDescent="0.25">
      <c r="A220" s="13"/>
      <c r="B220" s="28"/>
      <c r="C220" s="78"/>
      <c r="D220" s="62"/>
      <c r="E220" s="62"/>
      <c r="F220" s="62"/>
      <c r="G220" s="62"/>
      <c r="H220" s="75"/>
      <c r="I220" s="76"/>
      <c r="J220" s="4"/>
    </row>
    <row r="221" spans="1:1024" ht="15.75" customHeight="1" x14ac:dyDescent="0.25">
      <c r="A221" s="13"/>
      <c r="B221" s="79" t="s">
        <v>70</v>
      </c>
      <c r="C221" s="80"/>
      <c r="D221" s="80"/>
      <c r="E221" s="80"/>
      <c r="F221" s="80"/>
      <c r="G221" s="80"/>
      <c r="H221" s="75"/>
      <c r="I221" s="76"/>
      <c r="J221" s="4"/>
    </row>
    <row r="222" spans="1:1024" ht="15.75" customHeight="1" x14ac:dyDescent="0.25">
      <c r="A222" s="13"/>
      <c r="B222" s="416" t="s">
        <v>212</v>
      </c>
      <c r="C222" s="416"/>
      <c r="D222" s="416"/>
      <c r="E222" s="416"/>
      <c r="F222" s="416"/>
      <c r="G222" s="416"/>
      <c r="H222" s="75"/>
      <c r="I222" s="76"/>
      <c r="J222" s="4"/>
    </row>
    <row r="223" spans="1:1024" ht="15.75" customHeight="1" x14ac:dyDescent="0.25">
      <c r="A223" s="13"/>
      <c r="B223" s="244" t="s">
        <v>58</v>
      </c>
      <c r="C223" s="81">
        <v>208.25</v>
      </c>
      <c r="D223" s="241"/>
      <c r="E223" s="241"/>
      <c r="F223" s="241"/>
      <c r="G223" s="241"/>
      <c r="H223" s="75"/>
      <c r="I223" s="76"/>
      <c r="J223" s="4"/>
    </row>
    <row r="224" spans="1:1024" ht="15.75" customHeight="1" x14ac:dyDescent="0.25">
      <c r="A224" s="245"/>
      <c r="B224" s="244"/>
      <c r="C224" s="81"/>
      <c r="D224" s="241"/>
      <c r="E224" s="241"/>
      <c r="F224" s="241"/>
      <c r="G224" s="241"/>
      <c r="H224" s="239"/>
      <c r="I224" s="76"/>
      <c r="J224" s="4"/>
    </row>
    <row r="225" spans="1:10" ht="15.75" customHeight="1" x14ac:dyDescent="0.25">
      <c r="A225" s="245"/>
      <c r="B225" s="79" t="s">
        <v>75</v>
      </c>
      <c r="C225" s="80"/>
      <c r="D225" s="80"/>
      <c r="E225" s="80"/>
      <c r="F225" s="80"/>
      <c r="G225" s="80"/>
      <c r="H225" s="239"/>
      <c r="I225" s="76"/>
      <c r="J225" s="4"/>
    </row>
    <row r="226" spans="1:10" ht="15.75" customHeight="1" x14ac:dyDescent="0.25">
      <c r="A226" s="245"/>
      <c r="B226" s="416" t="s">
        <v>213</v>
      </c>
      <c r="C226" s="416"/>
      <c r="D226" s="416"/>
      <c r="E226" s="416"/>
      <c r="F226" s="416"/>
      <c r="G226" s="416"/>
      <c r="H226" s="239"/>
      <c r="I226" s="76"/>
      <c r="J226" s="4"/>
    </row>
    <row r="227" spans="1:10" ht="15.75" customHeight="1" x14ac:dyDescent="0.25">
      <c r="A227" s="245"/>
      <c r="B227" s="244" t="s">
        <v>58</v>
      </c>
      <c r="C227" s="81">
        <v>122.29</v>
      </c>
      <c r="D227" s="241"/>
      <c r="E227" s="241"/>
      <c r="F227" s="241"/>
      <c r="G227" s="241"/>
      <c r="H227" s="239"/>
      <c r="I227" s="76"/>
      <c r="J227" s="4"/>
    </row>
    <row r="228" spans="1:10" ht="15.75" customHeight="1" x14ac:dyDescent="0.25">
      <c r="A228" s="245"/>
      <c r="B228" s="244"/>
      <c r="C228" s="81"/>
      <c r="D228" s="241"/>
      <c r="E228" s="241"/>
      <c r="F228" s="241"/>
      <c r="G228" s="241"/>
      <c r="H228" s="239"/>
      <c r="I228" s="76"/>
      <c r="J228" s="4"/>
    </row>
    <row r="229" spans="1:10" ht="15.75" customHeight="1" x14ac:dyDescent="0.25">
      <c r="A229" s="245"/>
      <c r="B229" s="79" t="s">
        <v>214</v>
      </c>
      <c r="C229" s="80"/>
      <c r="D229" s="80"/>
      <c r="E229" s="80"/>
      <c r="F229" s="80"/>
      <c r="G229" s="80"/>
      <c r="H229" s="239"/>
      <c r="I229" s="76"/>
      <c r="J229" s="4"/>
    </row>
    <row r="230" spans="1:10" ht="15.75" customHeight="1" x14ac:dyDescent="0.25">
      <c r="A230" s="245"/>
      <c r="B230" s="416" t="s">
        <v>215</v>
      </c>
      <c r="C230" s="416"/>
      <c r="D230" s="416"/>
      <c r="E230" s="416"/>
      <c r="F230" s="416"/>
      <c r="G230" s="416"/>
      <c r="H230" s="239"/>
      <c r="I230" s="76"/>
      <c r="J230" s="4"/>
    </row>
    <row r="231" spans="1:10" ht="15.75" customHeight="1" x14ac:dyDescent="0.25">
      <c r="A231" s="245"/>
      <c r="B231" s="244" t="s">
        <v>58</v>
      </c>
      <c r="C231" s="81">
        <v>39.619999999999997</v>
      </c>
      <c r="D231" s="241"/>
      <c r="E231" s="241"/>
      <c r="F231" s="241"/>
      <c r="G231" s="241"/>
      <c r="H231" s="239"/>
      <c r="I231" s="76"/>
      <c r="J231" s="4"/>
    </row>
    <row r="232" spans="1:10" ht="15.75" customHeight="1" x14ac:dyDescent="0.25">
      <c r="A232" s="245"/>
      <c r="B232" s="244"/>
      <c r="C232" s="81"/>
      <c r="D232" s="241"/>
      <c r="E232" s="241"/>
      <c r="F232" s="241"/>
      <c r="G232" s="241"/>
      <c r="H232" s="239"/>
      <c r="I232" s="76"/>
      <c r="J232" s="4"/>
    </row>
    <row r="233" spans="1:10" ht="15.75" customHeight="1" x14ac:dyDescent="0.25">
      <c r="A233" s="13"/>
      <c r="B233" s="86"/>
      <c r="C233" s="84" t="s">
        <v>61</v>
      </c>
      <c r="D233" s="84"/>
      <c r="E233" s="84" t="s">
        <v>62</v>
      </c>
      <c r="F233" s="84"/>
      <c r="G233" s="84"/>
      <c r="H233" s="75"/>
      <c r="I233" s="76"/>
      <c r="J233" s="4"/>
    </row>
    <row r="234" spans="1:10" ht="15.75" customHeight="1" x14ac:dyDescent="0.25">
      <c r="A234" s="13"/>
      <c r="B234" s="82"/>
      <c r="C234" s="87">
        <f>SUM(C223,C227,C231)</f>
        <v>370.16</v>
      </c>
      <c r="D234" s="87" t="s">
        <v>63</v>
      </c>
      <c r="E234" s="88">
        <v>1</v>
      </c>
      <c r="F234" s="89" t="s">
        <v>20</v>
      </c>
      <c r="G234" s="84">
        <f>C234*E234</f>
        <v>370.16</v>
      </c>
      <c r="H234" s="75"/>
      <c r="I234" s="76"/>
      <c r="J234" s="4"/>
    </row>
    <row r="235" spans="1:10" ht="15.75" customHeight="1" x14ac:dyDescent="0.25">
      <c r="A235" s="13"/>
      <c r="B235" s="82"/>
      <c r="C235" s="87"/>
      <c r="D235" s="87"/>
      <c r="E235" s="88"/>
      <c r="F235" s="89"/>
      <c r="G235" s="84"/>
      <c r="H235" s="75"/>
      <c r="I235" s="76"/>
      <c r="J235" s="4"/>
    </row>
    <row r="236" spans="1:10" ht="15.75" customHeight="1" x14ac:dyDescent="0.25">
      <c r="A236" s="13"/>
      <c r="B236" s="90" t="s">
        <v>64</v>
      </c>
      <c r="C236" s="83">
        <f>SUM(G234)</f>
        <v>370.16</v>
      </c>
      <c r="D236" s="83" t="s">
        <v>24</v>
      </c>
      <c r="E236" s="88"/>
      <c r="F236" s="89"/>
      <c r="G236" s="84"/>
      <c r="H236" s="75"/>
      <c r="I236" s="76"/>
      <c r="J236" s="4"/>
    </row>
    <row r="237" spans="1:10" ht="15.75" customHeight="1" x14ac:dyDescent="0.25">
      <c r="A237" s="13"/>
      <c r="B237" s="90"/>
      <c r="C237" s="83"/>
      <c r="D237" s="83"/>
      <c r="E237" s="88"/>
      <c r="F237" s="89"/>
      <c r="G237" s="84"/>
      <c r="H237" s="75"/>
      <c r="I237" s="76"/>
      <c r="J237" s="4"/>
    </row>
    <row r="238" spans="1:10" ht="15.75" customHeight="1" x14ac:dyDescent="0.25">
      <c r="A238" s="13"/>
      <c r="B238" s="90"/>
      <c r="C238" s="83"/>
      <c r="D238" s="83"/>
      <c r="E238" s="88"/>
      <c r="F238" s="89"/>
      <c r="G238" s="84"/>
      <c r="H238" s="75"/>
      <c r="I238" s="76"/>
      <c r="J238" s="4"/>
    </row>
    <row r="239" spans="1:10" ht="15.75" customHeight="1" x14ac:dyDescent="0.25">
      <c r="A239" s="13"/>
      <c r="B239" s="90"/>
      <c r="C239" s="83"/>
      <c r="D239" s="83"/>
      <c r="E239" s="88"/>
      <c r="F239" s="89"/>
      <c r="G239" s="84"/>
      <c r="H239" s="75"/>
      <c r="I239" s="76"/>
      <c r="J239" s="4"/>
    </row>
    <row r="240" spans="1:10" ht="15.75" customHeight="1" x14ac:dyDescent="0.25">
      <c r="A240" s="13"/>
      <c r="B240" s="90"/>
      <c r="C240" s="83"/>
      <c r="D240" s="83"/>
      <c r="E240" s="88"/>
      <c r="F240" s="89"/>
      <c r="G240" s="84"/>
      <c r="H240" s="75"/>
      <c r="I240" s="76"/>
      <c r="J240" s="4"/>
    </row>
    <row r="241" spans="1:1024" ht="15.75" customHeight="1" x14ac:dyDescent="0.25">
      <c r="A241" s="13"/>
      <c r="B241" s="90"/>
      <c r="C241" s="83"/>
      <c r="D241" s="83"/>
      <c r="E241" s="88"/>
      <c r="F241" s="89"/>
      <c r="G241" s="84"/>
      <c r="H241" s="75"/>
      <c r="I241" s="76"/>
      <c r="J241" s="4"/>
    </row>
    <row r="242" spans="1:1024" ht="15.75" customHeight="1" x14ac:dyDescent="0.25">
      <c r="A242" s="13"/>
      <c r="B242" s="90"/>
      <c r="C242" s="83"/>
      <c r="D242" s="83"/>
      <c r="E242" s="88"/>
      <c r="F242" s="89"/>
      <c r="G242" s="84"/>
      <c r="H242" s="75"/>
      <c r="I242" s="76"/>
      <c r="J242" s="4"/>
    </row>
    <row r="243" spans="1:1024" ht="15.75" customHeight="1" x14ac:dyDescent="0.25">
      <c r="A243" s="13"/>
      <c r="B243" s="90"/>
      <c r="C243" s="83"/>
      <c r="D243" s="83"/>
      <c r="E243" s="88"/>
      <c r="F243" s="89"/>
      <c r="G243" s="84"/>
      <c r="H243" s="75"/>
      <c r="I243" s="76"/>
      <c r="J243" s="4"/>
    </row>
    <row r="244" spans="1:1024" ht="15.75" customHeight="1" x14ac:dyDescent="0.25">
      <c r="A244" s="13"/>
      <c r="B244" s="90"/>
      <c r="C244" s="83"/>
      <c r="D244" s="83"/>
      <c r="E244" s="88"/>
      <c r="F244" s="89"/>
      <c r="G244" s="84"/>
      <c r="H244" s="75"/>
      <c r="I244" s="76"/>
      <c r="J244" s="4"/>
    </row>
    <row r="245" spans="1:1024" ht="15.75" customHeight="1" x14ac:dyDescent="0.25">
      <c r="A245" s="13"/>
      <c r="B245" s="90"/>
      <c r="C245" s="83"/>
      <c r="D245" s="83"/>
      <c r="E245" s="88"/>
      <c r="F245" s="89"/>
      <c r="G245" s="84"/>
      <c r="H245" s="75"/>
      <c r="I245" s="76"/>
      <c r="J245" s="4"/>
    </row>
    <row r="246" spans="1:1024" ht="15.75" customHeight="1" x14ac:dyDescent="0.25">
      <c r="A246" s="13"/>
      <c r="B246" s="90"/>
      <c r="C246" s="83"/>
      <c r="D246" s="83"/>
      <c r="E246" s="88"/>
      <c r="F246" s="89"/>
      <c r="G246" s="84"/>
      <c r="H246" s="75"/>
      <c r="I246" s="76"/>
      <c r="J246" s="4"/>
    </row>
    <row r="247" spans="1:1024" ht="15.75" customHeight="1" x14ac:dyDescent="0.25">
      <c r="A247" s="13"/>
      <c r="B247" s="90"/>
      <c r="C247" s="83"/>
      <c r="D247" s="83"/>
      <c r="E247" s="88"/>
      <c r="F247" s="89"/>
      <c r="G247" s="84"/>
      <c r="H247" s="75"/>
      <c r="I247" s="76"/>
      <c r="J247" s="4"/>
    </row>
    <row r="248" spans="1:1024" ht="15.75" customHeight="1" x14ac:dyDescent="0.25">
      <c r="A248" s="13"/>
      <c r="B248" s="90"/>
      <c r="C248" s="83"/>
      <c r="D248" s="83"/>
      <c r="E248" s="88"/>
      <c r="F248" s="89"/>
      <c r="G248" s="84"/>
      <c r="H248" s="75"/>
      <c r="I248" s="76"/>
      <c r="J248" s="4"/>
    </row>
    <row r="249" spans="1:1024" ht="15.75" customHeight="1" x14ac:dyDescent="0.25">
      <c r="A249" s="13"/>
      <c r="B249" s="90"/>
      <c r="C249" s="83"/>
      <c r="D249" s="83"/>
      <c r="E249" s="88"/>
      <c r="F249" s="89"/>
      <c r="G249" s="84"/>
      <c r="H249" s="75"/>
      <c r="I249" s="76"/>
      <c r="J249" s="4"/>
    </row>
    <row r="250" spans="1:1024" ht="15.75" customHeight="1" x14ac:dyDescent="0.25">
      <c r="A250" s="13"/>
      <c r="B250" s="90"/>
      <c r="C250" s="83"/>
      <c r="D250" s="83"/>
      <c r="E250" s="88"/>
      <c r="F250" s="89"/>
      <c r="G250" s="84"/>
      <c r="H250" s="75"/>
      <c r="I250" s="76"/>
      <c r="J250" s="4"/>
    </row>
    <row r="251" spans="1:1024" ht="15.75" x14ac:dyDescent="0.25">
      <c r="A251" s="13"/>
      <c r="B251" s="73"/>
      <c r="C251" s="74"/>
      <c r="D251" s="74"/>
      <c r="E251" s="74"/>
      <c r="F251" s="74"/>
      <c r="G251" s="74"/>
      <c r="H251" s="75"/>
      <c r="I251" s="76"/>
      <c r="J251" s="4"/>
    </row>
    <row r="252" spans="1:1024" s="181" customFormat="1" ht="34.5" customHeight="1" x14ac:dyDescent="0.25">
      <c r="A252" s="261" t="s">
        <v>65</v>
      </c>
      <c r="B252" s="411" t="s">
        <v>66</v>
      </c>
      <c r="C252" s="411"/>
      <c r="D252" s="411"/>
      <c r="E252" s="411"/>
      <c r="F252" s="411"/>
      <c r="G252" s="411"/>
      <c r="H252" s="262" t="s">
        <v>67</v>
      </c>
      <c r="I252" s="263">
        <f>C269</f>
        <v>4626.8899999999994</v>
      </c>
      <c r="J252" s="179"/>
      <c r="K252" s="180"/>
      <c r="L252" s="180"/>
      <c r="M252" s="180"/>
      <c r="N252" s="180"/>
      <c r="O252" s="180"/>
      <c r="P252" s="180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  <c r="AA252" s="180"/>
      <c r="AB252" s="180"/>
      <c r="AC252" s="180"/>
      <c r="AD252" s="180"/>
      <c r="AE252" s="180"/>
      <c r="AF252" s="180"/>
      <c r="AG252" s="180"/>
      <c r="AH252" s="180"/>
      <c r="AI252" s="180"/>
      <c r="AJ252" s="180"/>
      <c r="AK252" s="180"/>
      <c r="AL252" s="180"/>
      <c r="AM252" s="180"/>
      <c r="AN252" s="180"/>
      <c r="AO252" s="180"/>
      <c r="AP252" s="180"/>
      <c r="AQ252" s="180"/>
      <c r="AR252" s="180"/>
      <c r="AS252" s="180"/>
      <c r="AT252" s="180"/>
      <c r="AU252" s="180"/>
      <c r="AV252" s="180"/>
      <c r="AW252" s="180"/>
      <c r="AX252" s="180"/>
      <c r="AY252" s="180"/>
      <c r="AZ252" s="180"/>
      <c r="BA252" s="180"/>
      <c r="BB252" s="180"/>
      <c r="BC252" s="180"/>
      <c r="BD252" s="180"/>
      <c r="BE252" s="180"/>
      <c r="BF252" s="180"/>
      <c r="BG252" s="180"/>
      <c r="BH252" s="180"/>
      <c r="BI252" s="180"/>
      <c r="BJ252" s="180"/>
      <c r="BK252" s="180"/>
      <c r="BL252" s="180"/>
      <c r="BM252" s="180"/>
      <c r="BN252" s="180"/>
      <c r="BO252" s="180"/>
      <c r="BP252" s="180"/>
      <c r="BQ252" s="180"/>
      <c r="BR252" s="180"/>
      <c r="BS252" s="180"/>
      <c r="BT252" s="180"/>
      <c r="BU252" s="180"/>
      <c r="BV252" s="180"/>
      <c r="BW252" s="180"/>
      <c r="BX252" s="180"/>
      <c r="BY252" s="180"/>
      <c r="BZ252" s="180"/>
      <c r="CA252" s="180"/>
      <c r="CB252" s="180"/>
      <c r="CC252" s="180"/>
      <c r="CD252" s="180"/>
      <c r="CE252" s="180"/>
      <c r="CF252" s="180"/>
      <c r="CG252" s="180"/>
      <c r="CH252" s="180"/>
      <c r="CI252" s="180"/>
      <c r="CJ252" s="180"/>
      <c r="CK252" s="180"/>
      <c r="CL252" s="180"/>
      <c r="CM252" s="180"/>
      <c r="CN252" s="180"/>
      <c r="CO252" s="180"/>
      <c r="CP252" s="180"/>
      <c r="CQ252" s="180"/>
      <c r="CR252" s="180"/>
      <c r="CS252" s="180"/>
      <c r="CT252" s="180"/>
      <c r="CU252" s="180"/>
      <c r="CV252" s="180"/>
      <c r="CW252" s="180"/>
      <c r="CX252" s="180"/>
      <c r="CY252" s="180"/>
      <c r="CZ252" s="180"/>
      <c r="DA252" s="180"/>
      <c r="DB252" s="180"/>
      <c r="DC252" s="180"/>
      <c r="DD252" s="180"/>
      <c r="DE252" s="180"/>
      <c r="DF252" s="180"/>
      <c r="DG252" s="180"/>
      <c r="DH252" s="180"/>
      <c r="DI252" s="180"/>
      <c r="DJ252" s="180"/>
      <c r="DK252" s="180"/>
      <c r="DL252" s="180"/>
      <c r="DM252" s="180"/>
      <c r="DN252" s="180"/>
      <c r="DO252" s="180"/>
      <c r="DP252" s="180"/>
      <c r="DQ252" s="180"/>
      <c r="DR252" s="180"/>
      <c r="DS252" s="180"/>
      <c r="DT252" s="180"/>
      <c r="DU252" s="180"/>
      <c r="DV252" s="180"/>
      <c r="DW252" s="180"/>
      <c r="DX252" s="180"/>
      <c r="DY252" s="180"/>
      <c r="DZ252" s="180"/>
      <c r="EA252" s="180"/>
      <c r="EB252" s="180"/>
      <c r="EC252" s="180"/>
      <c r="ED252" s="180"/>
      <c r="EE252" s="180"/>
      <c r="EF252" s="180"/>
      <c r="EG252" s="180"/>
      <c r="EH252" s="180"/>
      <c r="EI252" s="180"/>
      <c r="EJ252" s="180"/>
      <c r="EK252" s="180"/>
      <c r="EL252" s="180"/>
      <c r="EM252" s="180"/>
      <c r="EN252" s="180"/>
      <c r="EO252" s="180"/>
      <c r="EP252" s="180"/>
      <c r="EQ252" s="180"/>
      <c r="ER252" s="180"/>
      <c r="ES252" s="180"/>
      <c r="ET252" s="180"/>
      <c r="EU252" s="180"/>
      <c r="EV252" s="180"/>
      <c r="EW252" s="180"/>
      <c r="EX252" s="180"/>
      <c r="EY252" s="180"/>
      <c r="EZ252" s="180"/>
      <c r="FA252" s="180"/>
      <c r="FB252" s="180"/>
      <c r="FC252" s="180"/>
      <c r="FD252" s="180"/>
      <c r="FE252" s="180"/>
      <c r="FF252" s="180"/>
      <c r="FG252" s="180"/>
      <c r="FH252" s="180"/>
      <c r="FI252" s="180"/>
      <c r="FJ252" s="180"/>
      <c r="FK252" s="180"/>
      <c r="FL252" s="180"/>
      <c r="FM252" s="180"/>
      <c r="FN252" s="180"/>
      <c r="FO252" s="180"/>
      <c r="FP252" s="180"/>
      <c r="FQ252" s="180"/>
      <c r="FR252" s="180"/>
      <c r="FS252" s="180"/>
      <c r="FT252" s="180"/>
      <c r="FU252" s="180"/>
      <c r="FV252" s="180"/>
      <c r="FW252" s="180"/>
      <c r="FX252" s="180"/>
      <c r="FY252" s="180"/>
      <c r="FZ252" s="180"/>
      <c r="GA252" s="180"/>
      <c r="GB252" s="180"/>
      <c r="GC252" s="180"/>
      <c r="GD252" s="180"/>
      <c r="GE252" s="180"/>
      <c r="GF252" s="180"/>
      <c r="GG252" s="180"/>
      <c r="GH252" s="180"/>
      <c r="GI252" s="180"/>
      <c r="GJ252" s="180"/>
      <c r="GK252" s="180"/>
      <c r="GL252" s="180"/>
      <c r="GM252" s="180"/>
      <c r="GN252" s="180"/>
      <c r="GO252" s="180"/>
      <c r="GP252" s="180"/>
      <c r="GQ252" s="180"/>
      <c r="GR252" s="180"/>
      <c r="GS252" s="180"/>
      <c r="GT252" s="180"/>
      <c r="GU252" s="180"/>
      <c r="GV252" s="180"/>
      <c r="GW252" s="180"/>
      <c r="GX252" s="180"/>
      <c r="GY252" s="180"/>
      <c r="GZ252" s="180"/>
      <c r="HA252" s="180"/>
      <c r="HB252" s="180"/>
      <c r="HC252" s="180"/>
      <c r="HD252" s="180"/>
      <c r="HE252" s="180"/>
      <c r="HF252" s="180"/>
      <c r="HG252" s="180"/>
      <c r="HH252" s="180"/>
      <c r="HI252" s="180"/>
      <c r="HJ252" s="180"/>
      <c r="HK252" s="180"/>
      <c r="HL252" s="180"/>
      <c r="HM252" s="180"/>
      <c r="HN252" s="180"/>
      <c r="HO252" s="180"/>
      <c r="HP252" s="180"/>
      <c r="HQ252" s="180"/>
      <c r="HR252" s="180"/>
      <c r="HS252" s="180"/>
      <c r="HT252" s="180"/>
      <c r="HU252" s="180"/>
      <c r="HV252" s="180"/>
      <c r="HW252" s="180"/>
      <c r="HX252" s="180"/>
      <c r="HY252" s="180"/>
      <c r="HZ252" s="180"/>
      <c r="IA252" s="180"/>
      <c r="IB252" s="180"/>
      <c r="IC252" s="180"/>
      <c r="ID252" s="180"/>
      <c r="IE252" s="180"/>
      <c r="IF252" s="180"/>
      <c r="IG252" s="180"/>
      <c r="IH252" s="180"/>
      <c r="II252" s="180"/>
      <c r="IJ252" s="180"/>
      <c r="IK252" s="180"/>
      <c r="IL252" s="180"/>
      <c r="IM252" s="180"/>
      <c r="IN252" s="180"/>
      <c r="IO252" s="180"/>
      <c r="IP252" s="180"/>
      <c r="IQ252" s="180"/>
      <c r="IR252" s="180"/>
      <c r="IS252" s="180"/>
      <c r="IT252" s="180"/>
      <c r="IU252" s="180"/>
      <c r="IV252" s="180"/>
      <c r="IW252" s="180"/>
      <c r="IX252" s="180"/>
      <c r="IY252" s="180"/>
      <c r="IZ252" s="180"/>
      <c r="JA252" s="180"/>
      <c r="JB252" s="180"/>
      <c r="JC252" s="180"/>
      <c r="JD252" s="180"/>
      <c r="JE252" s="180"/>
      <c r="JF252" s="180"/>
      <c r="JG252" s="180"/>
      <c r="JH252" s="180"/>
      <c r="JI252" s="180"/>
      <c r="JJ252" s="180"/>
      <c r="JK252" s="180"/>
      <c r="JL252" s="180"/>
      <c r="JM252" s="180"/>
      <c r="JN252" s="180"/>
      <c r="JO252" s="180"/>
      <c r="JP252" s="180"/>
      <c r="JQ252" s="180"/>
      <c r="JR252" s="180"/>
      <c r="JS252" s="180"/>
      <c r="JT252" s="180"/>
      <c r="JU252" s="180"/>
      <c r="JV252" s="180"/>
      <c r="JW252" s="180"/>
      <c r="JX252" s="180"/>
      <c r="JY252" s="180"/>
      <c r="JZ252" s="180"/>
      <c r="KA252" s="180"/>
      <c r="KB252" s="180"/>
      <c r="KC252" s="180"/>
      <c r="KD252" s="180"/>
      <c r="KE252" s="180"/>
      <c r="KF252" s="180"/>
      <c r="KG252" s="180"/>
      <c r="KH252" s="180"/>
      <c r="KI252" s="180"/>
      <c r="KJ252" s="180"/>
      <c r="KK252" s="180"/>
      <c r="KL252" s="180"/>
      <c r="KM252" s="180"/>
      <c r="KN252" s="180"/>
      <c r="KO252" s="180"/>
      <c r="KP252" s="180"/>
      <c r="KQ252" s="180"/>
      <c r="KR252" s="180"/>
      <c r="KS252" s="180"/>
      <c r="KT252" s="180"/>
      <c r="KU252" s="180"/>
      <c r="KV252" s="180"/>
      <c r="KW252" s="180"/>
      <c r="KX252" s="180"/>
      <c r="KY252" s="180"/>
      <c r="KZ252" s="180"/>
      <c r="LA252" s="180"/>
      <c r="LB252" s="180"/>
      <c r="LC252" s="180"/>
      <c r="LD252" s="180"/>
      <c r="LE252" s="180"/>
      <c r="LF252" s="180"/>
      <c r="LG252" s="180"/>
      <c r="LH252" s="180"/>
      <c r="LI252" s="180"/>
      <c r="LJ252" s="180"/>
      <c r="LK252" s="180"/>
      <c r="LL252" s="180"/>
      <c r="LM252" s="180"/>
      <c r="LN252" s="180"/>
      <c r="LO252" s="180"/>
      <c r="LP252" s="180"/>
      <c r="LQ252" s="180"/>
      <c r="LR252" s="180"/>
      <c r="LS252" s="180"/>
      <c r="LT252" s="180"/>
      <c r="LU252" s="180"/>
      <c r="LV252" s="180"/>
      <c r="LW252" s="180"/>
      <c r="LX252" s="180"/>
      <c r="LY252" s="180"/>
      <c r="LZ252" s="180"/>
      <c r="MA252" s="180"/>
      <c r="MB252" s="180"/>
      <c r="MC252" s="180"/>
      <c r="MD252" s="180"/>
      <c r="ME252" s="180"/>
      <c r="MF252" s="180"/>
      <c r="MG252" s="180"/>
      <c r="MH252" s="180"/>
      <c r="MI252" s="180"/>
      <c r="MJ252" s="180"/>
      <c r="MK252" s="180"/>
      <c r="ML252" s="180"/>
      <c r="MM252" s="180"/>
      <c r="MN252" s="180"/>
      <c r="MO252" s="180"/>
      <c r="MP252" s="180"/>
      <c r="MQ252" s="180"/>
      <c r="MR252" s="180"/>
      <c r="MS252" s="180"/>
      <c r="MT252" s="180"/>
      <c r="MU252" s="180"/>
      <c r="MV252" s="180"/>
      <c r="MW252" s="180"/>
      <c r="MX252" s="180"/>
      <c r="MY252" s="180"/>
      <c r="MZ252" s="180"/>
      <c r="NA252" s="180"/>
      <c r="NB252" s="180"/>
      <c r="NC252" s="180"/>
      <c r="ND252" s="180"/>
      <c r="NE252" s="180"/>
      <c r="NF252" s="180"/>
      <c r="NG252" s="180"/>
      <c r="NH252" s="180"/>
      <c r="NI252" s="180"/>
      <c r="NJ252" s="180"/>
      <c r="NK252" s="180"/>
      <c r="NL252" s="180"/>
      <c r="NM252" s="180"/>
      <c r="NN252" s="180"/>
      <c r="NO252" s="180"/>
      <c r="NP252" s="180"/>
      <c r="NQ252" s="180"/>
      <c r="NR252" s="180"/>
      <c r="NS252" s="180"/>
      <c r="NT252" s="180"/>
      <c r="NU252" s="180"/>
      <c r="NV252" s="180"/>
      <c r="NW252" s="180"/>
      <c r="NX252" s="180"/>
      <c r="NY252" s="180"/>
      <c r="NZ252" s="180"/>
      <c r="OA252" s="180"/>
      <c r="OB252" s="180"/>
      <c r="OC252" s="180"/>
      <c r="OD252" s="180"/>
      <c r="OE252" s="180"/>
      <c r="OF252" s="180"/>
      <c r="OG252" s="180"/>
      <c r="OH252" s="180"/>
      <c r="OI252" s="180"/>
      <c r="OJ252" s="180"/>
      <c r="OK252" s="180"/>
      <c r="OL252" s="180"/>
      <c r="OM252" s="180"/>
      <c r="ON252" s="180"/>
      <c r="OO252" s="180"/>
      <c r="OP252" s="180"/>
      <c r="OQ252" s="180"/>
      <c r="OR252" s="180"/>
      <c r="OS252" s="180"/>
      <c r="OT252" s="180"/>
      <c r="OU252" s="180"/>
      <c r="OV252" s="180"/>
      <c r="OW252" s="180"/>
      <c r="OX252" s="180"/>
      <c r="OY252" s="180"/>
      <c r="OZ252" s="180"/>
      <c r="PA252" s="180"/>
      <c r="PB252" s="180"/>
      <c r="PC252" s="180"/>
      <c r="PD252" s="180"/>
      <c r="PE252" s="180"/>
      <c r="PF252" s="180"/>
      <c r="PG252" s="180"/>
      <c r="PH252" s="180"/>
      <c r="PI252" s="180"/>
      <c r="PJ252" s="180"/>
      <c r="PK252" s="180"/>
      <c r="PL252" s="180"/>
      <c r="PM252" s="180"/>
      <c r="PN252" s="180"/>
      <c r="PO252" s="180"/>
      <c r="PP252" s="180"/>
      <c r="PQ252" s="180"/>
      <c r="PR252" s="180"/>
      <c r="PS252" s="180"/>
      <c r="PT252" s="180"/>
      <c r="PU252" s="180"/>
      <c r="PV252" s="180"/>
      <c r="PW252" s="180"/>
      <c r="PX252" s="180"/>
      <c r="PY252" s="180"/>
      <c r="PZ252" s="180"/>
      <c r="QA252" s="180"/>
      <c r="QB252" s="180"/>
      <c r="QC252" s="180"/>
      <c r="QD252" s="180"/>
      <c r="QE252" s="180"/>
      <c r="QF252" s="180"/>
      <c r="QG252" s="180"/>
      <c r="QH252" s="180"/>
      <c r="QI252" s="180"/>
      <c r="QJ252" s="180"/>
      <c r="QK252" s="180"/>
      <c r="QL252" s="180"/>
      <c r="QM252" s="180"/>
      <c r="QN252" s="180"/>
      <c r="QO252" s="180"/>
      <c r="QP252" s="180"/>
      <c r="QQ252" s="180"/>
      <c r="QR252" s="180"/>
      <c r="QS252" s="180"/>
      <c r="QT252" s="180"/>
      <c r="QU252" s="180"/>
      <c r="QV252" s="180"/>
      <c r="QW252" s="180"/>
      <c r="QX252" s="180"/>
      <c r="QY252" s="180"/>
      <c r="QZ252" s="180"/>
      <c r="RA252" s="180"/>
      <c r="RB252" s="180"/>
      <c r="RC252" s="180"/>
      <c r="RD252" s="180"/>
      <c r="RE252" s="180"/>
      <c r="RF252" s="180"/>
      <c r="RG252" s="180"/>
      <c r="RH252" s="180"/>
      <c r="RI252" s="180"/>
      <c r="RJ252" s="180"/>
      <c r="RK252" s="180"/>
      <c r="RL252" s="180"/>
      <c r="RM252" s="180"/>
      <c r="RN252" s="180"/>
      <c r="RO252" s="180"/>
      <c r="RP252" s="180"/>
      <c r="RQ252" s="180"/>
      <c r="RR252" s="180"/>
      <c r="RS252" s="180"/>
      <c r="RT252" s="180"/>
      <c r="RU252" s="180"/>
      <c r="RV252" s="180"/>
      <c r="RW252" s="180"/>
      <c r="RX252" s="180"/>
      <c r="RY252" s="180"/>
      <c r="RZ252" s="180"/>
      <c r="SA252" s="180"/>
      <c r="SB252" s="180"/>
      <c r="SC252" s="180"/>
      <c r="SD252" s="180"/>
      <c r="SE252" s="180"/>
      <c r="SF252" s="180"/>
      <c r="SG252" s="180"/>
      <c r="SH252" s="180"/>
      <c r="SI252" s="180"/>
      <c r="SJ252" s="180"/>
      <c r="SK252" s="180"/>
      <c r="SL252" s="180"/>
      <c r="SM252" s="180"/>
      <c r="SN252" s="180"/>
      <c r="SO252" s="180"/>
      <c r="SP252" s="180"/>
      <c r="SQ252" s="180"/>
      <c r="SR252" s="180"/>
      <c r="SS252" s="180"/>
      <c r="ST252" s="180"/>
      <c r="SU252" s="180"/>
      <c r="SV252" s="180"/>
      <c r="SW252" s="180"/>
      <c r="SX252" s="180"/>
      <c r="SY252" s="180"/>
      <c r="SZ252" s="180"/>
      <c r="TA252" s="180"/>
      <c r="TB252" s="180"/>
      <c r="TC252" s="180"/>
      <c r="TD252" s="180"/>
      <c r="TE252" s="180"/>
      <c r="TF252" s="180"/>
      <c r="TG252" s="180"/>
      <c r="TH252" s="180"/>
      <c r="TI252" s="180"/>
      <c r="TJ252" s="180"/>
      <c r="TK252" s="180"/>
      <c r="TL252" s="180"/>
      <c r="TM252" s="180"/>
      <c r="TN252" s="180"/>
      <c r="TO252" s="180"/>
      <c r="TP252" s="180"/>
      <c r="TQ252" s="180"/>
      <c r="TR252" s="180"/>
      <c r="TS252" s="180"/>
      <c r="TT252" s="180"/>
      <c r="TU252" s="180"/>
      <c r="TV252" s="180"/>
      <c r="TW252" s="180"/>
      <c r="TX252" s="180"/>
      <c r="TY252" s="180"/>
      <c r="TZ252" s="180"/>
      <c r="UA252" s="180"/>
      <c r="UB252" s="180"/>
      <c r="UC252" s="180"/>
      <c r="UD252" s="180"/>
      <c r="UE252" s="180"/>
      <c r="UF252" s="180"/>
      <c r="UG252" s="180"/>
      <c r="UH252" s="180"/>
      <c r="UI252" s="180"/>
      <c r="UJ252" s="180"/>
      <c r="UK252" s="180"/>
      <c r="UL252" s="180"/>
      <c r="UM252" s="180"/>
      <c r="UN252" s="180"/>
      <c r="UO252" s="180"/>
      <c r="UP252" s="180"/>
      <c r="UQ252" s="180"/>
      <c r="UR252" s="180"/>
      <c r="US252" s="180"/>
      <c r="UT252" s="180"/>
      <c r="UU252" s="180"/>
      <c r="UV252" s="180"/>
      <c r="UW252" s="180"/>
      <c r="UX252" s="180"/>
      <c r="UY252" s="180"/>
      <c r="UZ252" s="180"/>
      <c r="VA252" s="180"/>
      <c r="VB252" s="180"/>
      <c r="VC252" s="180"/>
      <c r="VD252" s="180"/>
      <c r="VE252" s="180"/>
      <c r="VF252" s="180"/>
      <c r="VG252" s="180"/>
      <c r="VH252" s="180"/>
      <c r="VI252" s="180"/>
      <c r="VJ252" s="180"/>
      <c r="VK252" s="180"/>
      <c r="VL252" s="180"/>
      <c r="VM252" s="180"/>
      <c r="VN252" s="180"/>
      <c r="VO252" s="180"/>
      <c r="VP252" s="180"/>
      <c r="VQ252" s="180"/>
      <c r="VR252" s="180"/>
      <c r="VS252" s="180"/>
      <c r="VT252" s="180"/>
      <c r="VU252" s="180"/>
      <c r="VV252" s="180"/>
      <c r="VW252" s="180"/>
      <c r="VX252" s="180"/>
      <c r="VY252" s="180"/>
      <c r="VZ252" s="180"/>
      <c r="WA252" s="180"/>
      <c r="WB252" s="180"/>
      <c r="WC252" s="180"/>
      <c r="WD252" s="180"/>
      <c r="WE252" s="180"/>
      <c r="WF252" s="180"/>
      <c r="WG252" s="180"/>
      <c r="WH252" s="180"/>
      <c r="WI252" s="180"/>
      <c r="WJ252" s="180"/>
      <c r="WK252" s="180"/>
      <c r="WL252" s="180"/>
      <c r="WM252" s="180"/>
      <c r="WN252" s="180"/>
      <c r="WO252" s="180"/>
      <c r="WP252" s="180"/>
      <c r="WQ252" s="180"/>
      <c r="WR252" s="180"/>
      <c r="WS252" s="180"/>
      <c r="WT252" s="180"/>
      <c r="WU252" s="180"/>
      <c r="WV252" s="180"/>
      <c r="WW252" s="180"/>
      <c r="WX252" s="180"/>
      <c r="WY252" s="180"/>
      <c r="WZ252" s="180"/>
      <c r="XA252" s="180"/>
      <c r="XB252" s="180"/>
      <c r="XC252" s="180"/>
      <c r="XD252" s="180"/>
      <c r="XE252" s="180"/>
      <c r="XF252" s="180"/>
      <c r="XG252" s="180"/>
      <c r="XH252" s="180"/>
      <c r="XI252" s="180"/>
      <c r="XJ252" s="180"/>
      <c r="XK252" s="180"/>
      <c r="XL252" s="180"/>
      <c r="XM252" s="180"/>
      <c r="XN252" s="180"/>
      <c r="XO252" s="180"/>
      <c r="XP252" s="180"/>
      <c r="XQ252" s="180"/>
      <c r="XR252" s="180"/>
      <c r="XS252" s="180"/>
      <c r="XT252" s="180"/>
      <c r="XU252" s="180"/>
      <c r="XV252" s="180"/>
      <c r="XW252" s="180"/>
      <c r="XX252" s="180"/>
      <c r="XY252" s="180"/>
      <c r="XZ252" s="180"/>
      <c r="YA252" s="180"/>
      <c r="YB252" s="180"/>
      <c r="YC252" s="180"/>
      <c r="YD252" s="180"/>
      <c r="YE252" s="180"/>
      <c r="YF252" s="180"/>
      <c r="YG252" s="180"/>
      <c r="YH252" s="180"/>
      <c r="YI252" s="180"/>
      <c r="YJ252" s="180"/>
      <c r="YK252" s="180"/>
      <c r="YL252" s="180"/>
      <c r="YM252" s="180"/>
      <c r="YN252" s="180"/>
      <c r="YO252" s="180"/>
      <c r="YP252" s="180"/>
      <c r="YQ252" s="180"/>
      <c r="YR252" s="180"/>
      <c r="YS252" s="180"/>
      <c r="YT252" s="180"/>
      <c r="YU252" s="180"/>
      <c r="YV252" s="180"/>
      <c r="YW252" s="180"/>
      <c r="YX252" s="180"/>
      <c r="YY252" s="180"/>
      <c r="YZ252" s="180"/>
      <c r="ZA252" s="180"/>
      <c r="ZB252" s="180"/>
      <c r="ZC252" s="180"/>
      <c r="ZD252" s="180"/>
      <c r="ZE252" s="180"/>
      <c r="ZF252" s="180"/>
      <c r="ZG252" s="180"/>
      <c r="ZH252" s="180"/>
      <c r="ZI252" s="180"/>
      <c r="ZJ252" s="180"/>
      <c r="ZK252" s="180"/>
      <c r="ZL252" s="180"/>
      <c r="ZM252" s="180"/>
      <c r="ZN252" s="180"/>
      <c r="ZO252" s="180"/>
      <c r="ZP252" s="180"/>
      <c r="ZQ252" s="180"/>
      <c r="ZR252" s="180"/>
      <c r="ZS252" s="180"/>
      <c r="ZT252" s="180"/>
      <c r="ZU252" s="180"/>
      <c r="ZV252" s="180"/>
      <c r="ZW252" s="180"/>
      <c r="ZX252" s="180"/>
      <c r="ZY252" s="180"/>
      <c r="ZZ252" s="180"/>
      <c r="AAA252" s="180"/>
      <c r="AAB252" s="180"/>
      <c r="AAC252" s="180"/>
      <c r="AAD252" s="180"/>
      <c r="AAE252" s="180"/>
      <c r="AAF252" s="180"/>
      <c r="AAG252" s="180"/>
      <c r="AAH252" s="180"/>
      <c r="AAI252" s="180"/>
      <c r="AAJ252" s="180"/>
      <c r="AAK252" s="180"/>
      <c r="AAL252" s="180"/>
      <c r="AAM252" s="180"/>
      <c r="AAN252" s="180"/>
      <c r="AAO252" s="180"/>
      <c r="AAP252" s="180"/>
      <c r="AAQ252" s="180"/>
      <c r="AAR252" s="180"/>
      <c r="AAS252" s="180"/>
      <c r="AAT252" s="180"/>
      <c r="AAU252" s="180"/>
      <c r="AAV252" s="180"/>
      <c r="AAW252" s="180"/>
      <c r="AAX252" s="180"/>
      <c r="AAY252" s="180"/>
      <c r="AAZ252" s="180"/>
      <c r="ABA252" s="180"/>
      <c r="ABB252" s="180"/>
      <c r="ABC252" s="180"/>
      <c r="ABD252" s="180"/>
      <c r="ABE252" s="180"/>
      <c r="ABF252" s="180"/>
      <c r="ABG252" s="180"/>
      <c r="ABH252" s="180"/>
      <c r="ABI252" s="180"/>
      <c r="ABJ252" s="180"/>
      <c r="ABK252" s="180"/>
      <c r="ABL252" s="180"/>
      <c r="ABM252" s="180"/>
      <c r="ABN252" s="180"/>
      <c r="ABO252" s="180"/>
      <c r="ABP252" s="180"/>
      <c r="ABQ252" s="180"/>
      <c r="ABR252" s="180"/>
      <c r="ABS252" s="180"/>
      <c r="ABT252" s="180"/>
      <c r="ABU252" s="180"/>
      <c r="ABV252" s="180"/>
      <c r="ABW252" s="180"/>
      <c r="ABX252" s="180"/>
      <c r="ABY252" s="180"/>
      <c r="ABZ252" s="180"/>
      <c r="ACA252" s="180"/>
      <c r="ACB252" s="180"/>
      <c r="ACC252" s="180"/>
      <c r="ACD252" s="180"/>
      <c r="ACE252" s="180"/>
      <c r="ACF252" s="180"/>
      <c r="ACG252" s="180"/>
      <c r="ACH252" s="180"/>
      <c r="ACI252" s="180"/>
      <c r="ACJ252" s="180"/>
      <c r="ACK252" s="180"/>
      <c r="ACL252" s="180"/>
      <c r="ACM252" s="180"/>
      <c r="ACN252" s="180"/>
      <c r="ACO252" s="180"/>
      <c r="ACP252" s="180"/>
      <c r="ACQ252" s="180"/>
      <c r="ACR252" s="180"/>
      <c r="ACS252" s="180"/>
      <c r="ACT252" s="180"/>
      <c r="ACU252" s="180"/>
      <c r="ACV252" s="180"/>
      <c r="ACW252" s="180"/>
      <c r="ACX252" s="180"/>
      <c r="ACY252" s="180"/>
      <c r="ACZ252" s="180"/>
      <c r="ADA252" s="180"/>
      <c r="ADB252" s="180"/>
      <c r="ADC252" s="180"/>
      <c r="ADD252" s="180"/>
      <c r="ADE252" s="180"/>
      <c r="ADF252" s="180"/>
      <c r="ADG252" s="180"/>
      <c r="ADH252" s="180"/>
      <c r="ADI252" s="180"/>
      <c r="ADJ252" s="180"/>
      <c r="ADK252" s="180"/>
      <c r="ADL252" s="180"/>
      <c r="ADM252" s="180"/>
      <c r="ADN252" s="180"/>
      <c r="ADO252" s="180"/>
      <c r="ADP252" s="180"/>
      <c r="ADQ252" s="180"/>
      <c r="ADR252" s="180"/>
      <c r="ADS252" s="180"/>
      <c r="ADT252" s="180"/>
      <c r="ADU252" s="180"/>
      <c r="ADV252" s="180"/>
      <c r="ADW252" s="180"/>
      <c r="ADX252" s="180"/>
      <c r="ADY252" s="180"/>
      <c r="ADZ252" s="180"/>
      <c r="AEA252" s="180"/>
      <c r="AEB252" s="180"/>
      <c r="AEC252" s="180"/>
      <c r="AED252" s="180"/>
      <c r="AEE252" s="180"/>
      <c r="AEF252" s="180"/>
      <c r="AEG252" s="180"/>
      <c r="AEH252" s="180"/>
      <c r="AEI252" s="180"/>
      <c r="AEJ252" s="180"/>
      <c r="AEK252" s="180"/>
      <c r="AEL252" s="180"/>
      <c r="AEM252" s="180"/>
      <c r="AEN252" s="180"/>
      <c r="AEO252" s="180"/>
      <c r="AEP252" s="180"/>
      <c r="AEQ252" s="180"/>
      <c r="AER252" s="180"/>
      <c r="AES252" s="180"/>
      <c r="AET252" s="180"/>
      <c r="AEU252" s="180"/>
      <c r="AEV252" s="180"/>
      <c r="AEW252" s="180"/>
      <c r="AEX252" s="180"/>
      <c r="AEY252" s="180"/>
      <c r="AEZ252" s="180"/>
      <c r="AFA252" s="180"/>
      <c r="AFB252" s="180"/>
      <c r="AFC252" s="180"/>
      <c r="AFD252" s="180"/>
      <c r="AFE252" s="180"/>
      <c r="AFF252" s="180"/>
      <c r="AFG252" s="180"/>
      <c r="AFH252" s="180"/>
      <c r="AFI252" s="180"/>
      <c r="AFJ252" s="180"/>
      <c r="AFK252" s="180"/>
      <c r="AFL252" s="180"/>
      <c r="AFM252" s="180"/>
      <c r="AFN252" s="180"/>
      <c r="AFO252" s="180"/>
      <c r="AFP252" s="180"/>
      <c r="AFQ252" s="180"/>
      <c r="AFR252" s="180"/>
      <c r="AFS252" s="180"/>
      <c r="AFT252" s="180"/>
      <c r="AFU252" s="180"/>
      <c r="AFV252" s="180"/>
      <c r="AFW252" s="180"/>
      <c r="AFX252" s="180"/>
      <c r="AFY252" s="180"/>
      <c r="AFZ252" s="180"/>
      <c r="AGA252" s="180"/>
      <c r="AGB252" s="180"/>
      <c r="AGC252" s="180"/>
      <c r="AGD252" s="180"/>
      <c r="AGE252" s="180"/>
      <c r="AGF252" s="180"/>
      <c r="AGG252" s="180"/>
      <c r="AGH252" s="180"/>
      <c r="AGI252" s="180"/>
      <c r="AGJ252" s="180"/>
      <c r="AGK252" s="180"/>
      <c r="AGL252" s="180"/>
      <c r="AGM252" s="180"/>
      <c r="AGN252" s="180"/>
      <c r="AGO252" s="180"/>
      <c r="AGP252" s="180"/>
      <c r="AGQ252" s="180"/>
      <c r="AGR252" s="180"/>
      <c r="AGS252" s="180"/>
      <c r="AGT252" s="180"/>
      <c r="AGU252" s="180"/>
      <c r="AGV252" s="180"/>
      <c r="AGW252" s="180"/>
      <c r="AGX252" s="180"/>
      <c r="AGY252" s="180"/>
      <c r="AGZ252" s="180"/>
      <c r="AHA252" s="180"/>
      <c r="AHB252" s="180"/>
      <c r="AHC252" s="180"/>
      <c r="AHD252" s="180"/>
      <c r="AHE252" s="180"/>
      <c r="AHF252" s="180"/>
      <c r="AHG252" s="180"/>
      <c r="AHH252" s="180"/>
      <c r="AHI252" s="180"/>
      <c r="AHJ252" s="180"/>
      <c r="AHK252" s="180"/>
      <c r="AHL252" s="180"/>
      <c r="AHM252" s="180"/>
      <c r="AHN252" s="180"/>
      <c r="AHO252" s="180"/>
      <c r="AHP252" s="180"/>
      <c r="AHQ252" s="180"/>
      <c r="AHR252" s="180"/>
      <c r="AHS252" s="180"/>
      <c r="AHT252" s="180"/>
      <c r="AHU252" s="180"/>
      <c r="AHV252" s="180"/>
      <c r="AHW252" s="180"/>
      <c r="AHX252" s="180"/>
      <c r="AHY252" s="180"/>
      <c r="AHZ252" s="180"/>
      <c r="AIA252" s="180"/>
      <c r="AIB252" s="180"/>
      <c r="AIC252" s="180"/>
      <c r="AID252" s="180"/>
      <c r="AIE252" s="180"/>
      <c r="AIF252" s="180"/>
      <c r="AIG252" s="180"/>
      <c r="AIH252" s="180"/>
      <c r="AII252" s="180"/>
      <c r="AIJ252" s="180"/>
      <c r="AIK252" s="180"/>
      <c r="AIL252" s="180"/>
      <c r="AIM252" s="180"/>
      <c r="AIN252" s="180"/>
      <c r="AIO252" s="180"/>
      <c r="AIP252" s="180"/>
      <c r="AIQ252" s="180"/>
      <c r="AIR252" s="180"/>
      <c r="AIS252" s="180"/>
      <c r="AIT252" s="180"/>
      <c r="AIU252" s="180"/>
      <c r="AIV252" s="180"/>
      <c r="AIW252" s="180"/>
      <c r="AIX252" s="180"/>
      <c r="AIY252" s="180"/>
      <c r="AIZ252" s="180"/>
      <c r="AJA252" s="180"/>
      <c r="AJB252" s="180"/>
      <c r="AJC252" s="180"/>
      <c r="AJD252" s="180"/>
      <c r="AJE252" s="180"/>
      <c r="AJF252" s="180"/>
      <c r="AJG252" s="180"/>
      <c r="AJH252" s="180"/>
      <c r="AJI252" s="180"/>
      <c r="AJJ252" s="180"/>
      <c r="AJK252" s="180"/>
      <c r="AJL252" s="180"/>
      <c r="AJM252" s="180"/>
      <c r="AJN252" s="180"/>
      <c r="AJO252" s="180"/>
      <c r="AJP252" s="180"/>
      <c r="AJQ252" s="180"/>
      <c r="AJR252" s="180"/>
      <c r="AJS252" s="180"/>
      <c r="AJT252" s="180"/>
      <c r="AJU252" s="180"/>
      <c r="AJV252" s="180"/>
      <c r="AJW252" s="180"/>
      <c r="AJX252" s="180"/>
      <c r="AJY252" s="180"/>
      <c r="AJZ252" s="180"/>
      <c r="AKA252" s="180"/>
      <c r="AKB252" s="180"/>
      <c r="AKC252" s="180"/>
      <c r="AKD252" s="180"/>
      <c r="AKE252" s="180"/>
      <c r="AKF252" s="180"/>
      <c r="AKG252" s="180"/>
      <c r="AKH252" s="180"/>
      <c r="AKI252" s="180"/>
      <c r="AKJ252" s="180"/>
      <c r="AKK252" s="180"/>
      <c r="AKL252" s="180"/>
      <c r="AKM252" s="180"/>
      <c r="AKN252" s="180"/>
      <c r="AKO252" s="180"/>
      <c r="AKP252" s="180"/>
      <c r="AKQ252" s="180"/>
      <c r="AKR252" s="180"/>
      <c r="AKS252" s="180"/>
      <c r="AKT252" s="180"/>
      <c r="AKU252" s="180"/>
      <c r="AKV252" s="180"/>
      <c r="AKW252" s="180"/>
      <c r="AKX252" s="180"/>
      <c r="AKY252" s="180"/>
      <c r="AKZ252" s="180"/>
      <c r="ALA252" s="180"/>
      <c r="ALB252" s="180"/>
      <c r="ALC252" s="180"/>
      <c r="ALD252" s="180"/>
      <c r="ALE252" s="180"/>
      <c r="ALF252" s="180"/>
      <c r="ALG252" s="180"/>
      <c r="ALH252" s="180"/>
      <c r="ALI252" s="180"/>
      <c r="ALJ252" s="180"/>
      <c r="ALK252" s="180"/>
      <c r="ALL252" s="180"/>
      <c r="ALM252" s="180"/>
      <c r="ALN252" s="180"/>
      <c r="ALO252" s="180"/>
      <c r="ALP252" s="180"/>
      <c r="ALQ252" s="180"/>
      <c r="ALR252" s="180"/>
      <c r="ALS252" s="180"/>
      <c r="ALT252" s="180"/>
      <c r="ALU252" s="180"/>
      <c r="ALV252" s="180"/>
      <c r="ALW252" s="180"/>
      <c r="ALX252" s="180"/>
      <c r="ALY252" s="180"/>
      <c r="ALZ252" s="180"/>
      <c r="AMA252" s="180"/>
      <c r="AMB252" s="180"/>
      <c r="AMC252" s="180"/>
      <c r="AMD252" s="180"/>
      <c r="AME252" s="180"/>
      <c r="AMF252" s="180"/>
      <c r="AMG252" s="180"/>
      <c r="AMH252" s="180"/>
      <c r="AMI252" s="180"/>
      <c r="AMJ252" s="180"/>
    </row>
    <row r="253" spans="1:1024" ht="15.75" x14ac:dyDescent="0.25">
      <c r="A253" s="13"/>
      <c r="B253" s="73"/>
      <c r="C253" s="74"/>
      <c r="D253" s="74"/>
      <c r="E253" s="74"/>
      <c r="F253" s="74"/>
      <c r="G253" s="74"/>
      <c r="H253" s="75"/>
      <c r="I253" s="76"/>
      <c r="J253" s="4"/>
    </row>
    <row r="254" spans="1:1024" ht="15.75" customHeight="1" x14ac:dyDescent="0.25">
      <c r="A254" s="13"/>
      <c r="B254" s="415" t="s">
        <v>55</v>
      </c>
      <c r="C254" s="415"/>
      <c r="D254" s="415"/>
      <c r="E254" s="415"/>
      <c r="F254" s="415"/>
      <c r="G254" s="415"/>
      <c r="H254" s="75"/>
      <c r="I254" s="76"/>
      <c r="J254" s="4"/>
    </row>
    <row r="255" spans="1:1024" ht="15.75" x14ac:dyDescent="0.25">
      <c r="A255" s="13"/>
      <c r="B255" s="73"/>
      <c r="C255" s="74"/>
      <c r="D255" s="74"/>
      <c r="E255" s="74"/>
      <c r="F255" s="74"/>
      <c r="G255" s="74"/>
      <c r="H255" s="75"/>
      <c r="I255" s="76"/>
      <c r="J255" s="4"/>
    </row>
    <row r="256" spans="1:1024" ht="15.75" x14ac:dyDescent="0.25">
      <c r="A256" s="13"/>
      <c r="B256" s="32" t="s">
        <v>69</v>
      </c>
      <c r="C256" s="78"/>
      <c r="D256" s="62"/>
      <c r="E256" s="62"/>
      <c r="F256" s="62"/>
      <c r="G256" s="62"/>
      <c r="H256" s="75"/>
      <c r="I256" s="76"/>
      <c r="J256" s="4"/>
    </row>
    <row r="257" spans="1:10" ht="15.75" x14ac:dyDescent="0.25">
      <c r="A257" s="13"/>
      <c r="B257" s="79" t="s">
        <v>70</v>
      </c>
      <c r="C257" s="80"/>
      <c r="D257" s="80"/>
      <c r="E257" s="80"/>
      <c r="F257" s="80"/>
      <c r="G257" s="80"/>
      <c r="H257" s="75"/>
      <c r="I257" s="76"/>
      <c r="J257" s="4"/>
    </row>
    <row r="258" spans="1:10" ht="15.75" x14ac:dyDescent="0.25">
      <c r="A258" s="13"/>
      <c r="B258" s="416" t="s">
        <v>212</v>
      </c>
      <c r="C258" s="416"/>
      <c r="D258" s="416"/>
      <c r="E258" s="416"/>
      <c r="F258" s="416"/>
      <c r="G258" s="416"/>
      <c r="H258" s="75"/>
      <c r="I258" s="76"/>
      <c r="J258" s="4"/>
    </row>
    <row r="259" spans="1:10" ht="15.75" x14ac:dyDescent="0.25">
      <c r="A259" s="13"/>
      <c r="B259" s="17" t="s">
        <v>68</v>
      </c>
      <c r="C259" s="81">
        <v>2603.09</v>
      </c>
      <c r="E259" s="62"/>
      <c r="F259" s="62"/>
      <c r="G259" s="62"/>
      <c r="H259" s="75"/>
      <c r="I259" s="76"/>
      <c r="J259" s="4"/>
    </row>
    <row r="260" spans="1:10" ht="15.75" x14ac:dyDescent="0.25">
      <c r="A260" s="13"/>
      <c r="B260" s="28"/>
      <c r="C260" s="78"/>
      <c r="D260" s="62"/>
      <c r="E260" s="62"/>
      <c r="F260" s="62"/>
      <c r="G260" s="62"/>
      <c r="H260" s="75"/>
      <c r="I260" s="76"/>
      <c r="J260" s="4"/>
    </row>
    <row r="261" spans="1:10" ht="15.75" x14ac:dyDescent="0.25">
      <c r="A261" s="13"/>
      <c r="B261" s="79" t="s">
        <v>57</v>
      </c>
      <c r="C261" s="80"/>
      <c r="D261" s="80"/>
      <c r="E261" s="80"/>
      <c r="F261" s="80"/>
      <c r="G261" s="80"/>
      <c r="H261" s="75"/>
      <c r="I261" s="76"/>
      <c r="J261" s="4"/>
    </row>
    <row r="262" spans="1:10" ht="15.75" x14ac:dyDescent="0.25">
      <c r="A262" s="13"/>
      <c r="B262" s="416" t="s">
        <v>213</v>
      </c>
      <c r="C262" s="416"/>
      <c r="D262" s="416"/>
      <c r="E262" s="416"/>
      <c r="F262" s="416"/>
      <c r="G262" s="416"/>
      <c r="H262" s="75"/>
      <c r="I262" s="76"/>
      <c r="J262" s="4"/>
    </row>
    <row r="263" spans="1:10" ht="15.75" x14ac:dyDescent="0.25">
      <c r="A263" s="13"/>
      <c r="B263" s="17" t="s">
        <v>68</v>
      </c>
      <c r="C263" s="81">
        <v>1528.61</v>
      </c>
      <c r="D263" s="62"/>
      <c r="E263" s="62"/>
      <c r="F263" s="62"/>
      <c r="G263" s="62"/>
      <c r="H263" s="75"/>
      <c r="I263" s="76"/>
      <c r="J263" s="4"/>
    </row>
    <row r="264" spans="1:10" ht="15.75" x14ac:dyDescent="0.25">
      <c r="A264" s="13"/>
      <c r="B264" s="17"/>
      <c r="C264" s="78"/>
      <c r="D264" s="62"/>
      <c r="E264" s="62"/>
      <c r="F264" s="62"/>
      <c r="G264" s="62"/>
      <c r="H264" s="75"/>
      <c r="I264" s="76"/>
      <c r="J264" s="4"/>
    </row>
    <row r="265" spans="1:10" s="95" customFormat="1" ht="15.75" x14ac:dyDescent="0.25">
      <c r="A265" s="91"/>
      <c r="B265" s="79" t="s">
        <v>214</v>
      </c>
      <c r="C265" s="80"/>
      <c r="D265" s="80"/>
      <c r="E265" s="80"/>
      <c r="F265" s="80"/>
      <c r="G265" s="80"/>
      <c r="H265" s="92"/>
      <c r="I265" s="93"/>
      <c r="J265" s="96"/>
    </row>
    <row r="266" spans="1:10" s="95" customFormat="1" ht="15.75" x14ac:dyDescent="0.25">
      <c r="A266" s="91"/>
      <c r="B266" s="416" t="s">
        <v>215</v>
      </c>
      <c r="C266" s="416"/>
      <c r="D266" s="416"/>
      <c r="E266" s="416"/>
      <c r="F266" s="416"/>
      <c r="G266" s="416"/>
      <c r="H266" s="92"/>
      <c r="I266" s="93"/>
      <c r="J266" s="96"/>
    </row>
    <row r="267" spans="1:10" s="95" customFormat="1" ht="16.5" customHeight="1" x14ac:dyDescent="0.35">
      <c r="A267" s="91"/>
      <c r="B267" s="172" t="s">
        <v>68</v>
      </c>
      <c r="C267" s="81">
        <v>495.19</v>
      </c>
      <c r="D267" s="62"/>
      <c r="E267" s="62"/>
      <c r="F267" s="62"/>
      <c r="G267" s="62"/>
      <c r="H267" s="92"/>
      <c r="I267" s="93"/>
      <c r="J267" s="94"/>
    </row>
    <row r="268" spans="1:10" ht="15.75" x14ac:dyDescent="0.25">
      <c r="A268" s="13"/>
      <c r="B268" s="28"/>
      <c r="C268" s="78"/>
      <c r="D268" s="62"/>
      <c r="E268" s="62"/>
      <c r="F268" s="62"/>
      <c r="G268" s="62"/>
      <c r="H268" s="75"/>
      <c r="I268" s="76"/>
      <c r="J268" s="4"/>
    </row>
    <row r="269" spans="1:10" ht="15.75" x14ac:dyDescent="0.25">
      <c r="A269" s="13"/>
      <c r="B269" s="82" t="s">
        <v>71</v>
      </c>
      <c r="C269" s="83">
        <f>SUM(C259,C263,C267)</f>
        <v>4626.8899999999994</v>
      </c>
      <c r="D269" s="83" t="s">
        <v>67</v>
      </c>
      <c r="E269" s="85"/>
      <c r="F269" s="85"/>
      <c r="G269" s="74"/>
      <c r="H269" s="75"/>
      <c r="I269" s="76"/>
      <c r="J269" s="4"/>
    </row>
    <row r="270" spans="1:10" ht="15.75" x14ac:dyDescent="0.25">
      <c r="A270" s="13"/>
      <c r="B270" s="82"/>
      <c r="C270" s="83"/>
      <c r="D270" s="87"/>
      <c r="E270" s="85"/>
      <c r="F270" s="85"/>
      <c r="G270" s="74"/>
      <c r="H270" s="75"/>
      <c r="I270" s="76"/>
      <c r="J270" s="4"/>
    </row>
    <row r="271" spans="1:10" ht="15.75" x14ac:dyDescent="0.25">
      <c r="A271" s="13"/>
      <c r="B271" s="82"/>
      <c r="C271" s="83"/>
      <c r="D271" s="87"/>
      <c r="E271" s="85"/>
      <c r="F271" s="85"/>
      <c r="G271" s="74"/>
      <c r="H271" s="75"/>
      <c r="I271" s="76"/>
      <c r="J271" s="4"/>
    </row>
    <row r="272" spans="1:10" ht="15.75" x14ac:dyDescent="0.25">
      <c r="A272" s="13"/>
      <c r="B272" s="82"/>
      <c r="C272" s="83"/>
      <c r="D272" s="87"/>
      <c r="E272" s="85"/>
      <c r="F272" s="85"/>
      <c r="G272" s="74"/>
      <c r="H272" s="75"/>
      <c r="I272" s="76"/>
      <c r="J272" s="4"/>
    </row>
    <row r="273" spans="1:1024" ht="15.75" x14ac:dyDescent="0.25">
      <c r="A273" s="13"/>
      <c r="B273" s="82"/>
      <c r="C273" s="83"/>
      <c r="D273" s="87"/>
      <c r="E273" s="85"/>
      <c r="F273" s="85"/>
      <c r="G273" s="74"/>
      <c r="H273" s="75"/>
      <c r="I273" s="76"/>
      <c r="J273" s="4"/>
    </row>
    <row r="274" spans="1:1024" ht="15.75" x14ac:dyDescent="0.25">
      <c r="A274" s="13"/>
      <c r="B274" s="82"/>
      <c r="C274" s="83"/>
      <c r="D274" s="87"/>
      <c r="E274" s="85"/>
      <c r="F274" s="85"/>
      <c r="G274" s="74"/>
      <c r="H274" s="75"/>
      <c r="I274" s="76"/>
      <c r="J274" s="4"/>
    </row>
    <row r="275" spans="1:1024" ht="15.75" x14ac:dyDescent="0.25">
      <c r="A275" s="13"/>
      <c r="B275" s="82"/>
      <c r="C275" s="83"/>
      <c r="D275" s="87"/>
      <c r="E275" s="85"/>
      <c r="F275" s="85"/>
      <c r="G275" s="74"/>
      <c r="H275" s="75"/>
      <c r="I275" s="76"/>
      <c r="J275" s="4"/>
    </row>
    <row r="276" spans="1:1024" ht="15.75" x14ac:dyDescent="0.25">
      <c r="A276" s="13"/>
      <c r="B276" s="82"/>
      <c r="C276" s="83"/>
      <c r="D276" s="87"/>
      <c r="E276" s="85"/>
      <c r="F276" s="85"/>
      <c r="G276" s="74"/>
      <c r="H276" s="75"/>
      <c r="I276" s="76"/>
      <c r="J276" s="4"/>
    </row>
    <row r="277" spans="1:1024" ht="15.75" x14ac:dyDescent="0.25">
      <c r="A277" s="245"/>
      <c r="B277" s="240"/>
      <c r="C277" s="83"/>
      <c r="D277" s="87"/>
      <c r="E277" s="85"/>
      <c r="F277" s="85"/>
      <c r="G277" s="74"/>
      <c r="H277" s="239"/>
      <c r="I277" s="76"/>
      <c r="J277" s="4"/>
    </row>
    <row r="278" spans="1:1024" ht="15.75" x14ac:dyDescent="0.25">
      <c r="A278" s="245"/>
      <c r="B278" s="240"/>
      <c r="C278" s="83"/>
      <c r="D278" s="87"/>
      <c r="E278" s="85"/>
      <c r="F278" s="85"/>
      <c r="G278" s="74"/>
      <c r="H278" s="239"/>
      <c r="I278" s="76"/>
      <c r="J278" s="4"/>
    </row>
    <row r="279" spans="1:1024" ht="15.75" x14ac:dyDescent="0.25">
      <c r="A279" s="13"/>
      <c r="B279" s="82"/>
      <c r="C279" s="83"/>
      <c r="D279" s="87"/>
      <c r="E279" s="85"/>
      <c r="F279" s="85"/>
      <c r="G279" s="74"/>
      <c r="H279" s="75"/>
      <c r="I279" s="76"/>
      <c r="J279" s="4"/>
    </row>
    <row r="280" spans="1:1024" ht="15.75" x14ac:dyDescent="0.25">
      <c r="A280" s="13"/>
      <c r="B280" s="82"/>
      <c r="C280" s="83"/>
      <c r="D280" s="87"/>
      <c r="E280" s="85"/>
      <c r="F280" s="85"/>
      <c r="G280" s="74"/>
      <c r="H280" s="75"/>
      <c r="I280" s="76"/>
      <c r="J280" s="4"/>
    </row>
    <row r="281" spans="1:1024" ht="15.75" x14ac:dyDescent="0.25">
      <c r="A281" s="13"/>
      <c r="B281" s="82"/>
      <c r="C281" s="83"/>
      <c r="D281" s="87"/>
      <c r="E281" s="85"/>
      <c r="F281" s="85"/>
      <c r="G281" s="74"/>
      <c r="H281" s="75"/>
      <c r="I281" s="76"/>
      <c r="J281" s="4"/>
    </row>
    <row r="282" spans="1:1024" ht="15.75" x14ac:dyDescent="0.25">
      <c r="A282" s="13"/>
      <c r="B282" s="82"/>
      <c r="C282" s="83"/>
      <c r="D282" s="87"/>
      <c r="E282" s="85"/>
      <c r="F282" s="85"/>
      <c r="G282" s="74"/>
      <c r="H282" s="75"/>
      <c r="I282" s="76"/>
      <c r="J282" s="4"/>
    </row>
    <row r="283" spans="1:1024" ht="15.75" x14ac:dyDescent="0.25">
      <c r="A283" s="13"/>
      <c r="B283" s="82"/>
      <c r="C283" s="83"/>
      <c r="D283" s="87"/>
      <c r="E283" s="85"/>
      <c r="F283" s="85"/>
      <c r="G283" s="74"/>
      <c r="H283" s="75"/>
      <c r="I283" s="76"/>
      <c r="J283" s="4"/>
    </row>
    <row r="284" spans="1:1024" ht="15.75" x14ac:dyDescent="0.25">
      <c r="A284" s="13"/>
      <c r="B284" s="173"/>
      <c r="C284" s="83"/>
      <c r="D284" s="87"/>
      <c r="E284" s="85"/>
      <c r="F284" s="85"/>
      <c r="G284" s="74"/>
      <c r="H284" s="174"/>
      <c r="I284" s="76"/>
      <c r="J284" s="4"/>
    </row>
    <row r="285" spans="1:1024" s="181" customFormat="1" ht="23.25" customHeight="1" x14ac:dyDescent="0.25">
      <c r="A285" s="261" t="s">
        <v>72</v>
      </c>
      <c r="B285" s="411" t="s">
        <v>73</v>
      </c>
      <c r="C285" s="411"/>
      <c r="D285" s="411"/>
      <c r="E285" s="411"/>
      <c r="F285" s="411"/>
      <c r="G285" s="411"/>
      <c r="H285" s="262" t="s">
        <v>15</v>
      </c>
      <c r="I285" s="263">
        <f>C301</f>
        <v>925.38000000000011</v>
      </c>
      <c r="J285" s="179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180"/>
      <c r="Y285" s="180"/>
      <c r="Z285" s="180"/>
      <c r="AA285" s="180"/>
      <c r="AB285" s="180"/>
      <c r="AC285" s="180"/>
      <c r="AD285" s="180"/>
      <c r="AE285" s="180"/>
      <c r="AF285" s="180"/>
      <c r="AG285" s="180"/>
      <c r="AH285" s="180"/>
      <c r="AI285" s="180"/>
      <c r="AJ285" s="180"/>
      <c r="AK285" s="180"/>
      <c r="AL285" s="180"/>
      <c r="AM285" s="180"/>
      <c r="AN285" s="180"/>
      <c r="AO285" s="180"/>
      <c r="AP285" s="180"/>
      <c r="AQ285" s="180"/>
      <c r="AR285" s="180"/>
      <c r="AS285" s="180"/>
      <c r="AT285" s="180"/>
      <c r="AU285" s="180"/>
      <c r="AV285" s="180"/>
      <c r="AW285" s="180"/>
      <c r="AX285" s="180"/>
      <c r="AY285" s="180"/>
      <c r="AZ285" s="180"/>
      <c r="BA285" s="180"/>
      <c r="BB285" s="180"/>
      <c r="BC285" s="180"/>
      <c r="BD285" s="180"/>
      <c r="BE285" s="180"/>
      <c r="BF285" s="180"/>
      <c r="BG285" s="180"/>
      <c r="BH285" s="180"/>
      <c r="BI285" s="180"/>
      <c r="BJ285" s="180"/>
      <c r="BK285" s="180"/>
      <c r="BL285" s="180"/>
      <c r="BM285" s="180"/>
      <c r="BN285" s="180"/>
      <c r="BO285" s="180"/>
      <c r="BP285" s="180"/>
      <c r="BQ285" s="180"/>
      <c r="BR285" s="180"/>
      <c r="BS285" s="180"/>
      <c r="BT285" s="180"/>
      <c r="BU285" s="180"/>
      <c r="BV285" s="180"/>
      <c r="BW285" s="180"/>
      <c r="BX285" s="180"/>
      <c r="BY285" s="180"/>
      <c r="BZ285" s="180"/>
      <c r="CA285" s="180"/>
      <c r="CB285" s="180"/>
      <c r="CC285" s="180"/>
      <c r="CD285" s="180"/>
      <c r="CE285" s="180"/>
      <c r="CF285" s="180"/>
      <c r="CG285" s="180"/>
      <c r="CH285" s="180"/>
      <c r="CI285" s="180"/>
      <c r="CJ285" s="180"/>
      <c r="CK285" s="180"/>
      <c r="CL285" s="180"/>
      <c r="CM285" s="180"/>
      <c r="CN285" s="180"/>
      <c r="CO285" s="180"/>
      <c r="CP285" s="180"/>
      <c r="CQ285" s="180"/>
      <c r="CR285" s="180"/>
      <c r="CS285" s="180"/>
      <c r="CT285" s="180"/>
      <c r="CU285" s="180"/>
      <c r="CV285" s="180"/>
      <c r="CW285" s="180"/>
      <c r="CX285" s="180"/>
      <c r="CY285" s="180"/>
      <c r="CZ285" s="180"/>
      <c r="DA285" s="180"/>
      <c r="DB285" s="180"/>
      <c r="DC285" s="180"/>
      <c r="DD285" s="180"/>
      <c r="DE285" s="180"/>
      <c r="DF285" s="180"/>
      <c r="DG285" s="180"/>
      <c r="DH285" s="180"/>
      <c r="DI285" s="180"/>
      <c r="DJ285" s="180"/>
      <c r="DK285" s="180"/>
      <c r="DL285" s="180"/>
      <c r="DM285" s="180"/>
      <c r="DN285" s="180"/>
      <c r="DO285" s="180"/>
      <c r="DP285" s="180"/>
      <c r="DQ285" s="180"/>
      <c r="DR285" s="180"/>
      <c r="DS285" s="180"/>
      <c r="DT285" s="180"/>
      <c r="DU285" s="180"/>
      <c r="DV285" s="180"/>
      <c r="DW285" s="180"/>
      <c r="DX285" s="180"/>
      <c r="DY285" s="180"/>
      <c r="DZ285" s="180"/>
      <c r="EA285" s="180"/>
      <c r="EB285" s="180"/>
      <c r="EC285" s="180"/>
      <c r="ED285" s="180"/>
      <c r="EE285" s="180"/>
      <c r="EF285" s="180"/>
      <c r="EG285" s="180"/>
      <c r="EH285" s="180"/>
      <c r="EI285" s="180"/>
      <c r="EJ285" s="180"/>
      <c r="EK285" s="180"/>
      <c r="EL285" s="180"/>
      <c r="EM285" s="180"/>
      <c r="EN285" s="180"/>
      <c r="EO285" s="180"/>
      <c r="EP285" s="180"/>
      <c r="EQ285" s="180"/>
      <c r="ER285" s="180"/>
      <c r="ES285" s="180"/>
      <c r="ET285" s="180"/>
      <c r="EU285" s="180"/>
      <c r="EV285" s="180"/>
      <c r="EW285" s="180"/>
      <c r="EX285" s="180"/>
      <c r="EY285" s="180"/>
      <c r="EZ285" s="180"/>
      <c r="FA285" s="180"/>
      <c r="FB285" s="180"/>
      <c r="FC285" s="180"/>
      <c r="FD285" s="180"/>
      <c r="FE285" s="180"/>
      <c r="FF285" s="180"/>
      <c r="FG285" s="180"/>
      <c r="FH285" s="180"/>
      <c r="FI285" s="180"/>
      <c r="FJ285" s="180"/>
      <c r="FK285" s="180"/>
      <c r="FL285" s="180"/>
      <c r="FM285" s="180"/>
      <c r="FN285" s="180"/>
      <c r="FO285" s="180"/>
      <c r="FP285" s="180"/>
      <c r="FQ285" s="180"/>
      <c r="FR285" s="180"/>
      <c r="FS285" s="180"/>
      <c r="FT285" s="180"/>
      <c r="FU285" s="180"/>
      <c r="FV285" s="180"/>
      <c r="FW285" s="180"/>
      <c r="FX285" s="180"/>
      <c r="FY285" s="180"/>
      <c r="FZ285" s="180"/>
      <c r="GA285" s="180"/>
      <c r="GB285" s="180"/>
      <c r="GC285" s="180"/>
      <c r="GD285" s="180"/>
      <c r="GE285" s="180"/>
      <c r="GF285" s="180"/>
      <c r="GG285" s="180"/>
      <c r="GH285" s="180"/>
      <c r="GI285" s="180"/>
      <c r="GJ285" s="180"/>
      <c r="GK285" s="180"/>
      <c r="GL285" s="180"/>
      <c r="GM285" s="180"/>
      <c r="GN285" s="180"/>
      <c r="GO285" s="180"/>
      <c r="GP285" s="180"/>
      <c r="GQ285" s="180"/>
      <c r="GR285" s="180"/>
      <c r="GS285" s="180"/>
      <c r="GT285" s="180"/>
      <c r="GU285" s="180"/>
      <c r="GV285" s="180"/>
      <c r="GW285" s="180"/>
      <c r="GX285" s="180"/>
      <c r="GY285" s="180"/>
      <c r="GZ285" s="180"/>
      <c r="HA285" s="180"/>
      <c r="HB285" s="180"/>
      <c r="HC285" s="180"/>
      <c r="HD285" s="180"/>
      <c r="HE285" s="180"/>
      <c r="HF285" s="180"/>
      <c r="HG285" s="180"/>
      <c r="HH285" s="180"/>
      <c r="HI285" s="180"/>
      <c r="HJ285" s="180"/>
      <c r="HK285" s="180"/>
      <c r="HL285" s="180"/>
      <c r="HM285" s="180"/>
      <c r="HN285" s="180"/>
      <c r="HO285" s="180"/>
      <c r="HP285" s="180"/>
      <c r="HQ285" s="180"/>
      <c r="HR285" s="180"/>
      <c r="HS285" s="180"/>
      <c r="HT285" s="180"/>
      <c r="HU285" s="180"/>
      <c r="HV285" s="180"/>
      <c r="HW285" s="180"/>
      <c r="HX285" s="180"/>
      <c r="HY285" s="180"/>
      <c r="HZ285" s="180"/>
      <c r="IA285" s="180"/>
      <c r="IB285" s="180"/>
      <c r="IC285" s="180"/>
      <c r="ID285" s="180"/>
      <c r="IE285" s="180"/>
      <c r="IF285" s="180"/>
      <c r="IG285" s="180"/>
      <c r="IH285" s="180"/>
      <c r="II285" s="180"/>
      <c r="IJ285" s="180"/>
      <c r="IK285" s="180"/>
      <c r="IL285" s="180"/>
      <c r="IM285" s="180"/>
      <c r="IN285" s="180"/>
      <c r="IO285" s="180"/>
      <c r="IP285" s="180"/>
      <c r="IQ285" s="180"/>
      <c r="IR285" s="180"/>
      <c r="IS285" s="180"/>
      <c r="IT285" s="180"/>
      <c r="IU285" s="180"/>
      <c r="IV285" s="180"/>
      <c r="IW285" s="180"/>
      <c r="IX285" s="180"/>
      <c r="IY285" s="180"/>
      <c r="IZ285" s="180"/>
      <c r="JA285" s="180"/>
      <c r="JB285" s="180"/>
      <c r="JC285" s="180"/>
      <c r="JD285" s="180"/>
      <c r="JE285" s="180"/>
      <c r="JF285" s="180"/>
      <c r="JG285" s="180"/>
      <c r="JH285" s="180"/>
      <c r="JI285" s="180"/>
      <c r="JJ285" s="180"/>
      <c r="JK285" s="180"/>
      <c r="JL285" s="180"/>
      <c r="JM285" s="180"/>
      <c r="JN285" s="180"/>
      <c r="JO285" s="180"/>
      <c r="JP285" s="180"/>
      <c r="JQ285" s="180"/>
      <c r="JR285" s="180"/>
      <c r="JS285" s="180"/>
      <c r="JT285" s="180"/>
      <c r="JU285" s="180"/>
      <c r="JV285" s="180"/>
      <c r="JW285" s="180"/>
      <c r="JX285" s="180"/>
      <c r="JY285" s="180"/>
      <c r="JZ285" s="180"/>
      <c r="KA285" s="180"/>
      <c r="KB285" s="180"/>
      <c r="KC285" s="180"/>
      <c r="KD285" s="180"/>
      <c r="KE285" s="180"/>
      <c r="KF285" s="180"/>
      <c r="KG285" s="180"/>
      <c r="KH285" s="180"/>
      <c r="KI285" s="180"/>
      <c r="KJ285" s="180"/>
      <c r="KK285" s="180"/>
      <c r="KL285" s="180"/>
      <c r="KM285" s="180"/>
      <c r="KN285" s="180"/>
      <c r="KO285" s="180"/>
      <c r="KP285" s="180"/>
      <c r="KQ285" s="180"/>
      <c r="KR285" s="180"/>
      <c r="KS285" s="180"/>
      <c r="KT285" s="180"/>
      <c r="KU285" s="180"/>
      <c r="KV285" s="180"/>
      <c r="KW285" s="180"/>
      <c r="KX285" s="180"/>
      <c r="KY285" s="180"/>
      <c r="KZ285" s="180"/>
      <c r="LA285" s="180"/>
      <c r="LB285" s="180"/>
      <c r="LC285" s="180"/>
      <c r="LD285" s="180"/>
      <c r="LE285" s="180"/>
      <c r="LF285" s="180"/>
      <c r="LG285" s="180"/>
      <c r="LH285" s="180"/>
      <c r="LI285" s="180"/>
      <c r="LJ285" s="180"/>
      <c r="LK285" s="180"/>
      <c r="LL285" s="180"/>
      <c r="LM285" s="180"/>
      <c r="LN285" s="180"/>
      <c r="LO285" s="180"/>
      <c r="LP285" s="180"/>
      <c r="LQ285" s="180"/>
      <c r="LR285" s="180"/>
      <c r="LS285" s="180"/>
      <c r="LT285" s="180"/>
      <c r="LU285" s="180"/>
      <c r="LV285" s="180"/>
      <c r="LW285" s="180"/>
      <c r="LX285" s="180"/>
      <c r="LY285" s="180"/>
      <c r="LZ285" s="180"/>
      <c r="MA285" s="180"/>
      <c r="MB285" s="180"/>
      <c r="MC285" s="180"/>
      <c r="MD285" s="180"/>
      <c r="ME285" s="180"/>
      <c r="MF285" s="180"/>
      <c r="MG285" s="180"/>
      <c r="MH285" s="180"/>
      <c r="MI285" s="180"/>
      <c r="MJ285" s="180"/>
      <c r="MK285" s="180"/>
      <c r="ML285" s="180"/>
      <c r="MM285" s="180"/>
      <c r="MN285" s="180"/>
      <c r="MO285" s="180"/>
      <c r="MP285" s="180"/>
      <c r="MQ285" s="180"/>
      <c r="MR285" s="180"/>
      <c r="MS285" s="180"/>
      <c r="MT285" s="180"/>
      <c r="MU285" s="180"/>
      <c r="MV285" s="180"/>
      <c r="MW285" s="180"/>
      <c r="MX285" s="180"/>
      <c r="MY285" s="180"/>
      <c r="MZ285" s="180"/>
      <c r="NA285" s="180"/>
      <c r="NB285" s="180"/>
      <c r="NC285" s="180"/>
      <c r="ND285" s="180"/>
      <c r="NE285" s="180"/>
      <c r="NF285" s="180"/>
      <c r="NG285" s="180"/>
      <c r="NH285" s="180"/>
      <c r="NI285" s="180"/>
      <c r="NJ285" s="180"/>
      <c r="NK285" s="180"/>
      <c r="NL285" s="180"/>
      <c r="NM285" s="180"/>
      <c r="NN285" s="180"/>
      <c r="NO285" s="180"/>
      <c r="NP285" s="180"/>
      <c r="NQ285" s="180"/>
      <c r="NR285" s="180"/>
      <c r="NS285" s="180"/>
      <c r="NT285" s="180"/>
      <c r="NU285" s="180"/>
      <c r="NV285" s="180"/>
      <c r="NW285" s="180"/>
      <c r="NX285" s="180"/>
      <c r="NY285" s="180"/>
      <c r="NZ285" s="180"/>
      <c r="OA285" s="180"/>
      <c r="OB285" s="180"/>
      <c r="OC285" s="180"/>
      <c r="OD285" s="180"/>
      <c r="OE285" s="180"/>
      <c r="OF285" s="180"/>
      <c r="OG285" s="180"/>
      <c r="OH285" s="180"/>
      <c r="OI285" s="180"/>
      <c r="OJ285" s="180"/>
      <c r="OK285" s="180"/>
      <c r="OL285" s="180"/>
      <c r="OM285" s="180"/>
      <c r="ON285" s="180"/>
      <c r="OO285" s="180"/>
      <c r="OP285" s="180"/>
      <c r="OQ285" s="180"/>
      <c r="OR285" s="180"/>
      <c r="OS285" s="180"/>
      <c r="OT285" s="180"/>
      <c r="OU285" s="180"/>
      <c r="OV285" s="180"/>
      <c r="OW285" s="180"/>
      <c r="OX285" s="180"/>
      <c r="OY285" s="180"/>
      <c r="OZ285" s="180"/>
      <c r="PA285" s="180"/>
      <c r="PB285" s="180"/>
      <c r="PC285" s="180"/>
      <c r="PD285" s="180"/>
      <c r="PE285" s="180"/>
      <c r="PF285" s="180"/>
      <c r="PG285" s="180"/>
      <c r="PH285" s="180"/>
      <c r="PI285" s="180"/>
      <c r="PJ285" s="180"/>
      <c r="PK285" s="180"/>
      <c r="PL285" s="180"/>
      <c r="PM285" s="180"/>
      <c r="PN285" s="180"/>
      <c r="PO285" s="180"/>
      <c r="PP285" s="180"/>
      <c r="PQ285" s="180"/>
      <c r="PR285" s="180"/>
      <c r="PS285" s="180"/>
      <c r="PT285" s="180"/>
      <c r="PU285" s="180"/>
      <c r="PV285" s="180"/>
      <c r="PW285" s="180"/>
      <c r="PX285" s="180"/>
      <c r="PY285" s="180"/>
      <c r="PZ285" s="180"/>
      <c r="QA285" s="180"/>
      <c r="QB285" s="180"/>
      <c r="QC285" s="180"/>
      <c r="QD285" s="180"/>
      <c r="QE285" s="180"/>
      <c r="QF285" s="180"/>
      <c r="QG285" s="180"/>
      <c r="QH285" s="180"/>
      <c r="QI285" s="180"/>
      <c r="QJ285" s="180"/>
      <c r="QK285" s="180"/>
      <c r="QL285" s="180"/>
      <c r="QM285" s="180"/>
      <c r="QN285" s="180"/>
      <c r="QO285" s="180"/>
      <c r="QP285" s="180"/>
      <c r="QQ285" s="180"/>
      <c r="QR285" s="180"/>
      <c r="QS285" s="180"/>
      <c r="QT285" s="180"/>
      <c r="QU285" s="180"/>
      <c r="QV285" s="180"/>
      <c r="QW285" s="180"/>
      <c r="QX285" s="180"/>
      <c r="QY285" s="180"/>
      <c r="QZ285" s="180"/>
      <c r="RA285" s="180"/>
      <c r="RB285" s="180"/>
      <c r="RC285" s="180"/>
      <c r="RD285" s="180"/>
      <c r="RE285" s="180"/>
      <c r="RF285" s="180"/>
      <c r="RG285" s="180"/>
      <c r="RH285" s="180"/>
      <c r="RI285" s="180"/>
      <c r="RJ285" s="180"/>
      <c r="RK285" s="180"/>
      <c r="RL285" s="180"/>
      <c r="RM285" s="180"/>
      <c r="RN285" s="180"/>
      <c r="RO285" s="180"/>
      <c r="RP285" s="180"/>
      <c r="RQ285" s="180"/>
      <c r="RR285" s="180"/>
      <c r="RS285" s="180"/>
      <c r="RT285" s="180"/>
      <c r="RU285" s="180"/>
      <c r="RV285" s="180"/>
      <c r="RW285" s="180"/>
      <c r="RX285" s="180"/>
      <c r="RY285" s="180"/>
      <c r="RZ285" s="180"/>
      <c r="SA285" s="180"/>
      <c r="SB285" s="180"/>
      <c r="SC285" s="180"/>
      <c r="SD285" s="180"/>
      <c r="SE285" s="180"/>
      <c r="SF285" s="180"/>
      <c r="SG285" s="180"/>
      <c r="SH285" s="180"/>
      <c r="SI285" s="180"/>
      <c r="SJ285" s="180"/>
      <c r="SK285" s="180"/>
      <c r="SL285" s="180"/>
      <c r="SM285" s="180"/>
      <c r="SN285" s="180"/>
      <c r="SO285" s="180"/>
      <c r="SP285" s="180"/>
      <c r="SQ285" s="180"/>
      <c r="SR285" s="180"/>
      <c r="SS285" s="180"/>
      <c r="ST285" s="180"/>
      <c r="SU285" s="180"/>
      <c r="SV285" s="180"/>
      <c r="SW285" s="180"/>
      <c r="SX285" s="180"/>
      <c r="SY285" s="180"/>
      <c r="SZ285" s="180"/>
      <c r="TA285" s="180"/>
      <c r="TB285" s="180"/>
      <c r="TC285" s="180"/>
      <c r="TD285" s="180"/>
      <c r="TE285" s="180"/>
      <c r="TF285" s="180"/>
      <c r="TG285" s="180"/>
      <c r="TH285" s="180"/>
      <c r="TI285" s="180"/>
      <c r="TJ285" s="180"/>
      <c r="TK285" s="180"/>
      <c r="TL285" s="180"/>
      <c r="TM285" s="180"/>
      <c r="TN285" s="180"/>
      <c r="TO285" s="180"/>
      <c r="TP285" s="180"/>
      <c r="TQ285" s="180"/>
      <c r="TR285" s="180"/>
      <c r="TS285" s="180"/>
      <c r="TT285" s="180"/>
      <c r="TU285" s="180"/>
      <c r="TV285" s="180"/>
      <c r="TW285" s="180"/>
      <c r="TX285" s="180"/>
      <c r="TY285" s="180"/>
      <c r="TZ285" s="180"/>
      <c r="UA285" s="180"/>
      <c r="UB285" s="180"/>
      <c r="UC285" s="180"/>
      <c r="UD285" s="180"/>
      <c r="UE285" s="180"/>
      <c r="UF285" s="180"/>
      <c r="UG285" s="180"/>
      <c r="UH285" s="180"/>
      <c r="UI285" s="180"/>
      <c r="UJ285" s="180"/>
      <c r="UK285" s="180"/>
      <c r="UL285" s="180"/>
      <c r="UM285" s="180"/>
      <c r="UN285" s="180"/>
      <c r="UO285" s="180"/>
      <c r="UP285" s="180"/>
      <c r="UQ285" s="180"/>
      <c r="UR285" s="180"/>
      <c r="US285" s="180"/>
      <c r="UT285" s="180"/>
      <c r="UU285" s="180"/>
      <c r="UV285" s="180"/>
      <c r="UW285" s="180"/>
      <c r="UX285" s="180"/>
      <c r="UY285" s="180"/>
      <c r="UZ285" s="180"/>
      <c r="VA285" s="180"/>
      <c r="VB285" s="180"/>
      <c r="VC285" s="180"/>
      <c r="VD285" s="180"/>
      <c r="VE285" s="180"/>
      <c r="VF285" s="180"/>
      <c r="VG285" s="180"/>
      <c r="VH285" s="180"/>
      <c r="VI285" s="180"/>
      <c r="VJ285" s="180"/>
      <c r="VK285" s="180"/>
      <c r="VL285" s="180"/>
      <c r="VM285" s="180"/>
      <c r="VN285" s="180"/>
      <c r="VO285" s="180"/>
      <c r="VP285" s="180"/>
      <c r="VQ285" s="180"/>
      <c r="VR285" s="180"/>
      <c r="VS285" s="180"/>
      <c r="VT285" s="180"/>
      <c r="VU285" s="180"/>
      <c r="VV285" s="180"/>
      <c r="VW285" s="180"/>
      <c r="VX285" s="180"/>
      <c r="VY285" s="180"/>
      <c r="VZ285" s="180"/>
      <c r="WA285" s="180"/>
      <c r="WB285" s="180"/>
      <c r="WC285" s="180"/>
      <c r="WD285" s="180"/>
      <c r="WE285" s="180"/>
      <c r="WF285" s="180"/>
      <c r="WG285" s="180"/>
      <c r="WH285" s="180"/>
      <c r="WI285" s="180"/>
      <c r="WJ285" s="180"/>
      <c r="WK285" s="180"/>
      <c r="WL285" s="180"/>
      <c r="WM285" s="180"/>
      <c r="WN285" s="180"/>
      <c r="WO285" s="180"/>
      <c r="WP285" s="180"/>
      <c r="WQ285" s="180"/>
      <c r="WR285" s="180"/>
      <c r="WS285" s="180"/>
      <c r="WT285" s="180"/>
      <c r="WU285" s="180"/>
      <c r="WV285" s="180"/>
      <c r="WW285" s="180"/>
      <c r="WX285" s="180"/>
      <c r="WY285" s="180"/>
      <c r="WZ285" s="180"/>
      <c r="XA285" s="180"/>
      <c r="XB285" s="180"/>
      <c r="XC285" s="180"/>
      <c r="XD285" s="180"/>
      <c r="XE285" s="180"/>
      <c r="XF285" s="180"/>
      <c r="XG285" s="180"/>
      <c r="XH285" s="180"/>
      <c r="XI285" s="180"/>
      <c r="XJ285" s="180"/>
      <c r="XK285" s="180"/>
      <c r="XL285" s="180"/>
      <c r="XM285" s="180"/>
      <c r="XN285" s="180"/>
      <c r="XO285" s="180"/>
      <c r="XP285" s="180"/>
      <c r="XQ285" s="180"/>
      <c r="XR285" s="180"/>
      <c r="XS285" s="180"/>
      <c r="XT285" s="180"/>
      <c r="XU285" s="180"/>
      <c r="XV285" s="180"/>
      <c r="XW285" s="180"/>
      <c r="XX285" s="180"/>
      <c r="XY285" s="180"/>
      <c r="XZ285" s="180"/>
      <c r="YA285" s="180"/>
      <c r="YB285" s="180"/>
      <c r="YC285" s="180"/>
      <c r="YD285" s="180"/>
      <c r="YE285" s="180"/>
      <c r="YF285" s="180"/>
      <c r="YG285" s="180"/>
      <c r="YH285" s="180"/>
      <c r="YI285" s="180"/>
      <c r="YJ285" s="180"/>
      <c r="YK285" s="180"/>
      <c r="YL285" s="180"/>
      <c r="YM285" s="180"/>
      <c r="YN285" s="180"/>
      <c r="YO285" s="180"/>
      <c r="YP285" s="180"/>
      <c r="YQ285" s="180"/>
      <c r="YR285" s="180"/>
      <c r="YS285" s="180"/>
      <c r="YT285" s="180"/>
      <c r="YU285" s="180"/>
      <c r="YV285" s="180"/>
      <c r="YW285" s="180"/>
      <c r="YX285" s="180"/>
      <c r="YY285" s="180"/>
      <c r="YZ285" s="180"/>
      <c r="ZA285" s="180"/>
      <c r="ZB285" s="180"/>
      <c r="ZC285" s="180"/>
      <c r="ZD285" s="180"/>
      <c r="ZE285" s="180"/>
      <c r="ZF285" s="180"/>
      <c r="ZG285" s="180"/>
      <c r="ZH285" s="180"/>
      <c r="ZI285" s="180"/>
      <c r="ZJ285" s="180"/>
      <c r="ZK285" s="180"/>
      <c r="ZL285" s="180"/>
      <c r="ZM285" s="180"/>
      <c r="ZN285" s="180"/>
      <c r="ZO285" s="180"/>
      <c r="ZP285" s="180"/>
      <c r="ZQ285" s="180"/>
      <c r="ZR285" s="180"/>
      <c r="ZS285" s="180"/>
      <c r="ZT285" s="180"/>
      <c r="ZU285" s="180"/>
      <c r="ZV285" s="180"/>
      <c r="ZW285" s="180"/>
      <c r="ZX285" s="180"/>
      <c r="ZY285" s="180"/>
      <c r="ZZ285" s="180"/>
      <c r="AAA285" s="180"/>
      <c r="AAB285" s="180"/>
      <c r="AAC285" s="180"/>
      <c r="AAD285" s="180"/>
      <c r="AAE285" s="180"/>
      <c r="AAF285" s="180"/>
      <c r="AAG285" s="180"/>
      <c r="AAH285" s="180"/>
      <c r="AAI285" s="180"/>
      <c r="AAJ285" s="180"/>
      <c r="AAK285" s="180"/>
      <c r="AAL285" s="180"/>
      <c r="AAM285" s="180"/>
      <c r="AAN285" s="180"/>
      <c r="AAO285" s="180"/>
      <c r="AAP285" s="180"/>
      <c r="AAQ285" s="180"/>
      <c r="AAR285" s="180"/>
      <c r="AAS285" s="180"/>
      <c r="AAT285" s="180"/>
      <c r="AAU285" s="180"/>
      <c r="AAV285" s="180"/>
      <c r="AAW285" s="180"/>
      <c r="AAX285" s="180"/>
      <c r="AAY285" s="180"/>
      <c r="AAZ285" s="180"/>
      <c r="ABA285" s="180"/>
      <c r="ABB285" s="180"/>
      <c r="ABC285" s="180"/>
      <c r="ABD285" s="180"/>
      <c r="ABE285" s="180"/>
      <c r="ABF285" s="180"/>
      <c r="ABG285" s="180"/>
      <c r="ABH285" s="180"/>
      <c r="ABI285" s="180"/>
      <c r="ABJ285" s="180"/>
      <c r="ABK285" s="180"/>
      <c r="ABL285" s="180"/>
      <c r="ABM285" s="180"/>
      <c r="ABN285" s="180"/>
      <c r="ABO285" s="180"/>
      <c r="ABP285" s="180"/>
      <c r="ABQ285" s="180"/>
      <c r="ABR285" s="180"/>
      <c r="ABS285" s="180"/>
      <c r="ABT285" s="180"/>
      <c r="ABU285" s="180"/>
      <c r="ABV285" s="180"/>
      <c r="ABW285" s="180"/>
      <c r="ABX285" s="180"/>
      <c r="ABY285" s="180"/>
      <c r="ABZ285" s="180"/>
      <c r="ACA285" s="180"/>
      <c r="ACB285" s="180"/>
      <c r="ACC285" s="180"/>
      <c r="ACD285" s="180"/>
      <c r="ACE285" s="180"/>
      <c r="ACF285" s="180"/>
      <c r="ACG285" s="180"/>
      <c r="ACH285" s="180"/>
      <c r="ACI285" s="180"/>
      <c r="ACJ285" s="180"/>
      <c r="ACK285" s="180"/>
      <c r="ACL285" s="180"/>
      <c r="ACM285" s="180"/>
      <c r="ACN285" s="180"/>
      <c r="ACO285" s="180"/>
      <c r="ACP285" s="180"/>
      <c r="ACQ285" s="180"/>
      <c r="ACR285" s="180"/>
      <c r="ACS285" s="180"/>
      <c r="ACT285" s="180"/>
      <c r="ACU285" s="180"/>
      <c r="ACV285" s="180"/>
      <c r="ACW285" s="180"/>
      <c r="ACX285" s="180"/>
      <c r="ACY285" s="180"/>
      <c r="ACZ285" s="180"/>
      <c r="ADA285" s="180"/>
      <c r="ADB285" s="180"/>
      <c r="ADC285" s="180"/>
      <c r="ADD285" s="180"/>
      <c r="ADE285" s="180"/>
      <c r="ADF285" s="180"/>
      <c r="ADG285" s="180"/>
      <c r="ADH285" s="180"/>
      <c r="ADI285" s="180"/>
      <c r="ADJ285" s="180"/>
      <c r="ADK285" s="180"/>
      <c r="ADL285" s="180"/>
      <c r="ADM285" s="180"/>
      <c r="ADN285" s="180"/>
      <c r="ADO285" s="180"/>
      <c r="ADP285" s="180"/>
      <c r="ADQ285" s="180"/>
      <c r="ADR285" s="180"/>
      <c r="ADS285" s="180"/>
      <c r="ADT285" s="180"/>
      <c r="ADU285" s="180"/>
      <c r="ADV285" s="180"/>
      <c r="ADW285" s="180"/>
      <c r="ADX285" s="180"/>
      <c r="ADY285" s="180"/>
      <c r="ADZ285" s="180"/>
      <c r="AEA285" s="180"/>
      <c r="AEB285" s="180"/>
      <c r="AEC285" s="180"/>
      <c r="AED285" s="180"/>
      <c r="AEE285" s="180"/>
      <c r="AEF285" s="180"/>
      <c r="AEG285" s="180"/>
      <c r="AEH285" s="180"/>
      <c r="AEI285" s="180"/>
      <c r="AEJ285" s="180"/>
      <c r="AEK285" s="180"/>
      <c r="AEL285" s="180"/>
      <c r="AEM285" s="180"/>
      <c r="AEN285" s="180"/>
      <c r="AEO285" s="180"/>
      <c r="AEP285" s="180"/>
      <c r="AEQ285" s="180"/>
      <c r="AER285" s="180"/>
      <c r="AES285" s="180"/>
      <c r="AET285" s="180"/>
      <c r="AEU285" s="180"/>
      <c r="AEV285" s="180"/>
      <c r="AEW285" s="180"/>
      <c r="AEX285" s="180"/>
      <c r="AEY285" s="180"/>
      <c r="AEZ285" s="180"/>
      <c r="AFA285" s="180"/>
      <c r="AFB285" s="180"/>
      <c r="AFC285" s="180"/>
      <c r="AFD285" s="180"/>
      <c r="AFE285" s="180"/>
      <c r="AFF285" s="180"/>
      <c r="AFG285" s="180"/>
      <c r="AFH285" s="180"/>
      <c r="AFI285" s="180"/>
      <c r="AFJ285" s="180"/>
      <c r="AFK285" s="180"/>
      <c r="AFL285" s="180"/>
      <c r="AFM285" s="180"/>
      <c r="AFN285" s="180"/>
      <c r="AFO285" s="180"/>
      <c r="AFP285" s="180"/>
      <c r="AFQ285" s="180"/>
      <c r="AFR285" s="180"/>
      <c r="AFS285" s="180"/>
      <c r="AFT285" s="180"/>
      <c r="AFU285" s="180"/>
      <c r="AFV285" s="180"/>
      <c r="AFW285" s="180"/>
      <c r="AFX285" s="180"/>
      <c r="AFY285" s="180"/>
      <c r="AFZ285" s="180"/>
      <c r="AGA285" s="180"/>
      <c r="AGB285" s="180"/>
      <c r="AGC285" s="180"/>
      <c r="AGD285" s="180"/>
      <c r="AGE285" s="180"/>
      <c r="AGF285" s="180"/>
      <c r="AGG285" s="180"/>
      <c r="AGH285" s="180"/>
      <c r="AGI285" s="180"/>
      <c r="AGJ285" s="180"/>
      <c r="AGK285" s="180"/>
      <c r="AGL285" s="180"/>
      <c r="AGM285" s="180"/>
      <c r="AGN285" s="180"/>
      <c r="AGO285" s="180"/>
      <c r="AGP285" s="180"/>
      <c r="AGQ285" s="180"/>
      <c r="AGR285" s="180"/>
      <c r="AGS285" s="180"/>
      <c r="AGT285" s="180"/>
      <c r="AGU285" s="180"/>
      <c r="AGV285" s="180"/>
      <c r="AGW285" s="180"/>
      <c r="AGX285" s="180"/>
      <c r="AGY285" s="180"/>
      <c r="AGZ285" s="180"/>
      <c r="AHA285" s="180"/>
      <c r="AHB285" s="180"/>
      <c r="AHC285" s="180"/>
      <c r="AHD285" s="180"/>
      <c r="AHE285" s="180"/>
      <c r="AHF285" s="180"/>
      <c r="AHG285" s="180"/>
      <c r="AHH285" s="180"/>
      <c r="AHI285" s="180"/>
      <c r="AHJ285" s="180"/>
      <c r="AHK285" s="180"/>
      <c r="AHL285" s="180"/>
      <c r="AHM285" s="180"/>
      <c r="AHN285" s="180"/>
      <c r="AHO285" s="180"/>
      <c r="AHP285" s="180"/>
      <c r="AHQ285" s="180"/>
      <c r="AHR285" s="180"/>
      <c r="AHS285" s="180"/>
      <c r="AHT285" s="180"/>
      <c r="AHU285" s="180"/>
      <c r="AHV285" s="180"/>
      <c r="AHW285" s="180"/>
      <c r="AHX285" s="180"/>
      <c r="AHY285" s="180"/>
      <c r="AHZ285" s="180"/>
      <c r="AIA285" s="180"/>
      <c r="AIB285" s="180"/>
      <c r="AIC285" s="180"/>
      <c r="AID285" s="180"/>
      <c r="AIE285" s="180"/>
      <c r="AIF285" s="180"/>
      <c r="AIG285" s="180"/>
      <c r="AIH285" s="180"/>
      <c r="AII285" s="180"/>
      <c r="AIJ285" s="180"/>
      <c r="AIK285" s="180"/>
      <c r="AIL285" s="180"/>
      <c r="AIM285" s="180"/>
      <c r="AIN285" s="180"/>
      <c r="AIO285" s="180"/>
      <c r="AIP285" s="180"/>
      <c r="AIQ285" s="180"/>
      <c r="AIR285" s="180"/>
      <c r="AIS285" s="180"/>
      <c r="AIT285" s="180"/>
      <c r="AIU285" s="180"/>
      <c r="AIV285" s="180"/>
      <c r="AIW285" s="180"/>
      <c r="AIX285" s="180"/>
      <c r="AIY285" s="180"/>
      <c r="AIZ285" s="180"/>
      <c r="AJA285" s="180"/>
      <c r="AJB285" s="180"/>
      <c r="AJC285" s="180"/>
      <c r="AJD285" s="180"/>
      <c r="AJE285" s="180"/>
      <c r="AJF285" s="180"/>
      <c r="AJG285" s="180"/>
      <c r="AJH285" s="180"/>
      <c r="AJI285" s="180"/>
      <c r="AJJ285" s="180"/>
      <c r="AJK285" s="180"/>
      <c r="AJL285" s="180"/>
      <c r="AJM285" s="180"/>
      <c r="AJN285" s="180"/>
      <c r="AJO285" s="180"/>
      <c r="AJP285" s="180"/>
      <c r="AJQ285" s="180"/>
      <c r="AJR285" s="180"/>
      <c r="AJS285" s="180"/>
      <c r="AJT285" s="180"/>
      <c r="AJU285" s="180"/>
      <c r="AJV285" s="180"/>
      <c r="AJW285" s="180"/>
      <c r="AJX285" s="180"/>
      <c r="AJY285" s="180"/>
      <c r="AJZ285" s="180"/>
      <c r="AKA285" s="180"/>
      <c r="AKB285" s="180"/>
      <c r="AKC285" s="180"/>
      <c r="AKD285" s="180"/>
      <c r="AKE285" s="180"/>
      <c r="AKF285" s="180"/>
      <c r="AKG285" s="180"/>
      <c r="AKH285" s="180"/>
      <c r="AKI285" s="180"/>
      <c r="AKJ285" s="180"/>
      <c r="AKK285" s="180"/>
      <c r="AKL285" s="180"/>
      <c r="AKM285" s="180"/>
      <c r="AKN285" s="180"/>
      <c r="AKO285" s="180"/>
      <c r="AKP285" s="180"/>
      <c r="AKQ285" s="180"/>
      <c r="AKR285" s="180"/>
      <c r="AKS285" s="180"/>
      <c r="AKT285" s="180"/>
      <c r="AKU285" s="180"/>
      <c r="AKV285" s="180"/>
      <c r="AKW285" s="180"/>
      <c r="AKX285" s="180"/>
      <c r="AKY285" s="180"/>
      <c r="AKZ285" s="180"/>
      <c r="ALA285" s="180"/>
      <c r="ALB285" s="180"/>
      <c r="ALC285" s="180"/>
      <c r="ALD285" s="180"/>
      <c r="ALE285" s="180"/>
      <c r="ALF285" s="180"/>
      <c r="ALG285" s="180"/>
      <c r="ALH285" s="180"/>
      <c r="ALI285" s="180"/>
      <c r="ALJ285" s="180"/>
      <c r="ALK285" s="180"/>
      <c r="ALL285" s="180"/>
      <c r="ALM285" s="180"/>
      <c r="ALN285" s="180"/>
      <c r="ALO285" s="180"/>
      <c r="ALP285" s="180"/>
      <c r="ALQ285" s="180"/>
      <c r="ALR285" s="180"/>
      <c r="ALS285" s="180"/>
      <c r="ALT285" s="180"/>
      <c r="ALU285" s="180"/>
      <c r="ALV285" s="180"/>
      <c r="ALW285" s="180"/>
      <c r="ALX285" s="180"/>
      <c r="ALY285" s="180"/>
      <c r="ALZ285" s="180"/>
      <c r="AMA285" s="180"/>
      <c r="AMB285" s="180"/>
      <c r="AMC285" s="180"/>
      <c r="AMD285" s="180"/>
      <c r="AME285" s="180"/>
      <c r="AMF285" s="180"/>
      <c r="AMG285" s="180"/>
      <c r="AMH285" s="180"/>
      <c r="AMI285" s="180"/>
      <c r="AMJ285" s="180"/>
    </row>
    <row r="286" spans="1:1024" ht="15.75" x14ac:dyDescent="0.25">
      <c r="A286" s="13"/>
      <c r="B286" s="73"/>
      <c r="C286" s="74"/>
      <c r="D286" s="74"/>
      <c r="E286" s="74"/>
      <c r="F286" s="74"/>
      <c r="G286" s="74"/>
      <c r="H286" s="75"/>
      <c r="I286" s="76"/>
      <c r="J286" s="4"/>
    </row>
    <row r="287" spans="1:1024" ht="15.75" customHeight="1" x14ac:dyDescent="0.25">
      <c r="A287" s="13"/>
      <c r="B287" s="439" t="s">
        <v>55</v>
      </c>
      <c r="C287" s="439"/>
      <c r="D287" s="439"/>
      <c r="E287" s="439"/>
      <c r="F287" s="439"/>
      <c r="G287" s="439"/>
      <c r="H287" s="75"/>
      <c r="I287" s="76"/>
      <c r="J287" s="4"/>
    </row>
    <row r="288" spans="1:1024" ht="15.75" x14ac:dyDescent="0.25">
      <c r="A288" s="13"/>
      <c r="B288" s="73"/>
      <c r="C288" s="74"/>
      <c r="D288" s="74"/>
      <c r="E288" s="74"/>
      <c r="F288" s="74"/>
      <c r="G288" s="74"/>
      <c r="H288" s="75"/>
      <c r="I288" s="76"/>
      <c r="J288" s="4"/>
    </row>
    <row r="289" spans="1:10" ht="15.75" x14ac:dyDescent="0.25">
      <c r="A289" s="13"/>
      <c r="B289" s="79" t="s">
        <v>70</v>
      </c>
      <c r="C289" s="80"/>
      <c r="D289" s="80"/>
      <c r="E289" s="80"/>
      <c r="F289" s="80"/>
      <c r="G289" s="80"/>
      <c r="H289" s="75"/>
      <c r="I289" s="76"/>
      <c r="J289" s="4"/>
    </row>
    <row r="290" spans="1:10" ht="15.75" x14ac:dyDescent="0.25">
      <c r="A290" s="13"/>
      <c r="B290" s="416" t="s">
        <v>212</v>
      </c>
      <c r="C290" s="416"/>
      <c r="D290" s="416"/>
      <c r="E290" s="416"/>
      <c r="F290" s="416"/>
      <c r="G290" s="416"/>
      <c r="H290" s="75"/>
      <c r="I290" s="76"/>
      <c r="J290" s="4"/>
    </row>
    <row r="291" spans="1:10" ht="15.75" x14ac:dyDescent="0.25">
      <c r="A291" s="13"/>
      <c r="B291" s="244" t="s">
        <v>58</v>
      </c>
      <c r="C291" s="81">
        <v>520.62</v>
      </c>
      <c r="D291" s="241"/>
      <c r="E291" s="241"/>
      <c r="F291" s="241"/>
      <c r="G291" s="241"/>
      <c r="H291" s="75"/>
      <c r="I291" s="76"/>
      <c r="J291" s="4"/>
    </row>
    <row r="292" spans="1:10" ht="15.75" x14ac:dyDescent="0.25">
      <c r="A292" s="245"/>
      <c r="B292" s="244"/>
      <c r="C292" s="81"/>
      <c r="D292" s="241"/>
      <c r="E292" s="241"/>
      <c r="F292" s="241"/>
      <c r="G292" s="241"/>
      <c r="H292" s="239"/>
      <c r="I292" s="76"/>
      <c r="J292" s="4"/>
    </row>
    <row r="293" spans="1:10" ht="15.75" x14ac:dyDescent="0.25">
      <c r="A293" s="245"/>
      <c r="B293" s="79" t="s">
        <v>75</v>
      </c>
      <c r="C293" s="80"/>
      <c r="D293" s="80"/>
      <c r="E293" s="80"/>
      <c r="F293" s="80"/>
      <c r="G293" s="80"/>
      <c r="H293" s="239"/>
      <c r="I293" s="76"/>
      <c r="J293" s="4"/>
    </row>
    <row r="294" spans="1:10" ht="15.75" x14ac:dyDescent="0.25">
      <c r="A294" s="245"/>
      <c r="B294" s="416" t="s">
        <v>213</v>
      </c>
      <c r="C294" s="416"/>
      <c r="D294" s="416"/>
      <c r="E294" s="416"/>
      <c r="F294" s="416"/>
      <c r="G294" s="416"/>
      <c r="H294" s="239"/>
      <c r="I294" s="76"/>
      <c r="J294" s="4"/>
    </row>
    <row r="295" spans="1:10" ht="15.75" x14ac:dyDescent="0.25">
      <c r="A295" s="245"/>
      <c r="B295" s="244" t="s">
        <v>58</v>
      </c>
      <c r="C295" s="81">
        <v>305.72000000000003</v>
      </c>
      <c r="D295" s="241"/>
      <c r="E295" s="241"/>
      <c r="F295" s="241"/>
      <c r="G295" s="241"/>
      <c r="H295" s="239"/>
      <c r="I295" s="76"/>
      <c r="J295" s="4"/>
    </row>
    <row r="296" spans="1:10" ht="15.75" x14ac:dyDescent="0.25">
      <c r="A296" s="245"/>
      <c r="B296" s="244"/>
      <c r="C296" s="81"/>
      <c r="D296" s="241"/>
      <c r="E296" s="241"/>
      <c r="F296" s="241"/>
      <c r="G296" s="241"/>
      <c r="H296" s="239"/>
      <c r="I296" s="76"/>
      <c r="J296" s="4"/>
    </row>
    <row r="297" spans="1:10" ht="15.75" x14ac:dyDescent="0.25">
      <c r="A297" s="245"/>
      <c r="B297" s="79" t="s">
        <v>214</v>
      </c>
      <c r="C297" s="80"/>
      <c r="D297" s="80"/>
      <c r="E297" s="80"/>
      <c r="F297" s="80"/>
      <c r="G297" s="80"/>
      <c r="H297" s="239"/>
      <c r="I297" s="76"/>
      <c r="J297" s="4"/>
    </row>
    <row r="298" spans="1:10" ht="15.75" x14ac:dyDescent="0.25">
      <c r="A298" s="13"/>
      <c r="B298" s="416" t="s">
        <v>215</v>
      </c>
      <c r="C298" s="416"/>
      <c r="D298" s="416"/>
      <c r="E298" s="416"/>
      <c r="F298" s="416"/>
      <c r="G298" s="416"/>
      <c r="H298" s="75"/>
      <c r="I298" s="76"/>
      <c r="J298" s="4"/>
    </row>
    <row r="299" spans="1:10" ht="15.75" x14ac:dyDescent="0.25">
      <c r="A299" s="13"/>
      <c r="B299" s="244" t="s">
        <v>58</v>
      </c>
      <c r="C299" s="81">
        <v>99.04</v>
      </c>
      <c r="D299" s="241"/>
      <c r="E299" s="241"/>
      <c r="F299" s="241"/>
      <c r="G299" s="241"/>
      <c r="H299" s="75"/>
      <c r="I299" s="76"/>
      <c r="J299" s="4"/>
    </row>
    <row r="300" spans="1:10" ht="15.75" x14ac:dyDescent="0.25">
      <c r="A300" s="13"/>
      <c r="B300" s="420"/>
      <c r="C300" s="420"/>
      <c r="D300" s="420"/>
      <c r="E300" s="420"/>
      <c r="F300" s="420"/>
      <c r="G300" s="420"/>
      <c r="H300" s="75"/>
      <c r="I300" s="76"/>
      <c r="J300" s="4"/>
    </row>
    <row r="301" spans="1:10" ht="15.75" x14ac:dyDescent="0.25">
      <c r="A301" s="13"/>
      <c r="B301" s="82" t="s">
        <v>71</v>
      </c>
      <c r="C301" s="83">
        <f>SUM(,C295,C299,C291)</f>
        <v>925.38000000000011</v>
      </c>
      <c r="D301" s="83" t="s">
        <v>15</v>
      </c>
      <c r="E301" s="85"/>
      <c r="F301" s="85"/>
      <c r="G301" s="74"/>
      <c r="H301" s="75"/>
      <c r="I301" s="76"/>
      <c r="J301" s="4"/>
    </row>
    <row r="302" spans="1:10" ht="15.75" x14ac:dyDescent="0.25">
      <c r="A302" s="13"/>
      <c r="B302" s="82"/>
      <c r="C302" s="83"/>
      <c r="D302" s="83"/>
      <c r="E302" s="85"/>
      <c r="F302" s="85"/>
      <c r="G302" s="74"/>
      <c r="H302" s="75"/>
      <c r="I302" s="76"/>
      <c r="J302" s="4"/>
    </row>
    <row r="303" spans="1:10" ht="15.75" x14ac:dyDescent="0.25">
      <c r="A303" s="13"/>
      <c r="B303" s="82"/>
      <c r="C303" s="83"/>
      <c r="D303" s="83"/>
      <c r="E303" s="85"/>
      <c r="F303" s="85"/>
      <c r="G303" s="74"/>
      <c r="H303" s="75"/>
      <c r="I303" s="76"/>
      <c r="J303" s="4"/>
    </row>
    <row r="304" spans="1:10" ht="15.75" x14ac:dyDescent="0.25">
      <c r="A304" s="13"/>
      <c r="B304" s="82"/>
      <c r="C304" s="83"/>
      <c r="D304" s="83"/>
      <c r="E304" s="85"/>
      <c r="F304" s="85"/>
      <c r="G304" s="74"/>
      <c r="H304" s="75"/>
      <c r="I304" s="76"/>
      <c r="J304" s="4"/>
    </row>
    <row r="305" spans="1:1024" ht="15.75" x14ac:dyDescent="0.25">
      <c r="A305" s="13"/>
      <c r="B305" s="82"/>
      <c r="C305" s="83"/>
      <c r="D305" s="83"/>
      <c r="E305" s="85"/>
      <c r="F305" s="85"/>
      <c r="G305" s="74"/>
      <c r="H305" s="75"/>
      <c r="I305" s="76"/>
      <c r="J305" s="4"/>
    </row>
    <row r="306" spans="1:1024" ht="15.75" x14ac:dyDescent="0.25">
      <c r="A306" s="13"/>
      <c r="B306" s="82"/>
      <c r="C306" s="83"/>
      <c r="D306" s="83"/>
      <c r="E306" s="85"/>
      <c r="F306" s="85"/>
      <c r="G306" s="74"/>
      <c r="H306" s="75"/>
      <c r="I306" s="76"/>
      <c r="J306" s="4"/>
    </row>
    <row r="307" spans="1:1024" ht="15.75" x14ac:dyDescent="0.25">
      <c r="A307" s="13"/>
      <c r="B307" s="82"/>
      <c r="C307" s="83"/>
      <c r="D307" s="83"/>
      <c r="E307" s="85"/>
      <c r="F307" s="85"/>
      <c r="G307" s="74"/>
      <c r="H307" s="75"/>
      <c r="I307" s="76"/>
      <c r="J307" s="4"/>
    </row>
    <row r="308" spans="1:1024" ht="15.75" x14ac:dyDescent="0.25">
      <c r="A308" s="13"/>
      <c r="B308" s="82"/>
      <c r="C308" s="83"/>
      <c r="D308" s="87"/>
      <c r="E308" s="85"/>
      <c r="F308" s="85"/>
      <c r="G308" s="74"/>
      <c r="H308" s="75"/>
      <c r="I308" s="76"/>
      <c r="J308" s="4"/>
    </row>
    <row r="309" spans="1:1024" ht="15.75" x14ac:dyDescent="0.25">
      <c r="A309" s="13"/>
      <c r="B309" s="82"/>
      <c r="C309" s="83"/>
      <c r="D309" s="87"/>
      <c r="E309" s="85"/>
      <c r="F309" s="85"/>
      <c r="G309" s="74"/>
      <c r="H309" s="75"/>
      <c r="I309" s="76"/>
      <c r="J309" s="4"/>
    </row>
    <row r="310" spans="1:1024" ht="15.75" x14ac:dyDescent="0.25">
      <c r="A310" s="13"/>
      <c r="B310" s="82"/>
      <c r="C310" s="83"/>
      <c r="D310" s="87"/>
      <c r="E310" s="85"/>
      <c r="F310" s="85"/>
      <c r="G310" s="74"/>
      <c r="H310" s="75"/>
      <c r="I310" s="76"/>
      <c r="J310" s="4"/>
    </row>
    <row r="311" spans="1:1024" ht="15.75" x14ac:dyDescent="0.25">
      <c r="A311" s="13"/>
      <c r="B311" s="82"/>
      <c r="C311" s="83"/>
      <c r="D311" s="87"/>
      <c r="E311" s="85"/>
      <c r="F311" s="85"/>
      <c r="G311" s="74"/>
      <c r="H311" s="75"/>
      <c r="I311" s="76"/>
      <c r="J311" s="4"/>
    </row>
    <row r="312" spans="1:1024" ht="15.75" x14ac:dyDescent="0.25">
      <c r="A312" s="13"/>
      <c r="B312" s="82"/>
      <c r="C312" s="83"/>
      <c r="D312" s="87"/>
      <c r="E312" s="85"/>
      <c r="F312" s="85"/>
      <c r="G312" s="74"/>
      <c r="H312" s="75"/>
      <c r="I312" s="76"/>
      <c r="J312" s="4"/>
    </row>
    <row r="313" spans="1:1024" ht="15.75" x14ac:dyDescent="0.25">
      <c r="A313" s="13"/>
      <c r="B313" s="82"/>
      <c r="C313" s="83"/>
      <c r="D313" s="87"/>
      <c r="E313" s="85"/>
      <c r="F313" s="85"/>
      <c r="G313" s="74"/>
      <c r="H313" s="75"/>
      <c r="I313" s="76"/>
      <c r="J313" s="4"/>
    </row>
    <row r="314" spans="1:1024" ht="15.75" x14ac:dyDescent="0.25">
      <c r="A314" s="191"/>
      <c r="B314" s="195"/>
      <c r="C314" s="83"/>
      <c r="D314" s="87"/>
      <c r="E314" s="85"/>
      <c r="F314" s="85"/>
      <c r="G314" s="74"/>
      <c r="H314" s="196"/>
      <c r="I314" s="76"/>
      <c r="J314" s="4"/>
    </row>
    <row r="315" spans="1:1024" ht="15.75" x14ac:dyDescent="0.25">
      <c r="A315" s="191"/>
      <c r="B315" s="195"/>
      <c r="C315" s="83"/>
      <c r="D315" s="87"/>
      <c r="E315" s="85"/>
      <c r="F315" s="85"/>
      <c r="G315" s="74"/>
      <c r="H315" s="196"/>
      <c r="I315" s="76"/>
      <c r="J315" s="4"/>
    </row>
    <row r="316" spans="1:1024" ht="15.75" x14ac:dyDescent="0.25">
      <c r="A316" s="13"/>
      <c r="B316" s="82"/>
      <c r="C316" s="83"/>
      <c r="D316" s="87"/>
      <c r="E316" s="85"/>
      <c r="F316" s="85"/>
      <c r="G316" s="74"/>
      <c r="H316" s="75"/>
      <c r="I316" s="76"/>
      <c r="J316" s="4"/>
    </row>
    <row r="317" spans="1:1024" s="181" customFormat="1" ht="23.25" customHeight="1" x14ac:dyDescent="0.25">
      <c r="A317" s="261" t="s">
        <v>76</v>
      </c>
      <c r="B317" s="411" t="s">
        <v>77</v>
      </c>
      <c r="C317" s="411"/>
      <c r="D317" s="411"/>
      <c r="E317" s="411"/>
      <c r="F317" s="411"/>
      <c r="G317" s="411"/>
      <c r="H317" s="262" t="s">
        <v>15</v>
      </c>
      <c r="I317" s="263">
        <f>C333</f>
        <v>925.38</v>
      </c>
      <c r="J317" s="179"/>
      <c r="K317" s="180"/>
      <c r="L317" s="180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  <c r="AE317" s="180"/>
      <c r="AF317" s="180"/>
      <c r="AG317" s="180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0"/>
      <c r="AT317" s="180"/>
      <c r="AU317" s="180"/>
      <c r="AV317" s="180"/>
      <c r="AW317" s="180"/>
      <c r="AX317" s="180"/>
      <c r="AY317" s="180"/>
      <c r="AZ317" s="180"/>
      <c r="BA317" s="180"/>
      <c r="BB317" s="180"/>
      <c r="BC317" s="180"/>
      <c r="BD317" s="180"/>
      <c r="BE317" s="180"/>
      <c r="BF317" s="180"/>
      <c r="BG317" s="180"/>
      <c r="BH317" s="180"/>
      <c r="BI317" s="180"/>
      <c r="BJ317" s="180"/>
      <c r="BK317" s="180"/>
      <c r="BL317" s="180"/>
      <c r="BM317" s="180"/>
      <c r="BN317" s="180"/>
      <c r="BO317" s="180"/>
      <c r="BP317" s="180"/>
      <c r="BQ317" s="180"/>
      <c r="BR317" s="180"/>
      <c r="BS317" s="180"/>
      <c r="BT317" s="180"/>
      <c r="BU317" s="180"/>
      <c r="BV317" s="180"/>
      <c r="BW317" s="180"/>
      <c r="BX317" s="180"/>
      <c r="BY317" s="180"/>
      <c r="BZ317" s="180"/>
      <c r="CA317" s="180"/>
      <c r="CB317" s="180"/>
      <c r="CC317" s="180"/>
      <c r="CD317" s="180"/>
      <c r="CE317" s="180"/>
      <c r="CF317" s="180"/>
      <c r="CG317" s="180"/>
      <c r="CH317" s="180"/>
      <c r="CI317" s="180"/>
      <c r="CJ317" s="180"/>
      <c r="CK317" s="180"/>
      <c r="CL317" s="180"/>
      <c r="CM317" s="180"/>
      <c r="CN317" s="180"/>
      <c r="CO317" s="180"/>
      <c r="CP317" s="180"/>
      <c r="CQ317" s="180"/>
      <c r="CR317" s="180"/>
      <c r="CS317" s="180"/>
      <c r="CT317" s="180"/>
      <c r="CU317" s="180"/>
      <c r="CV317" s="180"/>
      <c r="CW317" s="180"/>
      <c r="CX317" s="180"/>
      <c r="CY317" s="180"/>
      <c r="CZ317" s="180"/>
      <c r="DA317" s="180"/>
      <c r="DB317" s="180"/>
      <c r="DC317" s="180"/>
      <c r="DD317" s="180"/>
      <c r="DE317" s="180"/>
      <c r="DF317" s="180"/>
      <c r="DG317" s="180"/>
      <c r="DH317" s="180"/>
      <c r="DI317" s="180"/>
      <c r="DJ317" s="180"/>
      <c r="DK317" s="180"/>
      <c r="DL317" s="180"/>
      <c r="DM317" s="180"/>
      <c r="DN317" s="180"/>
      <c r="DO317" s="180"/>
      <c r="DP317" s="180"/>
      <c r="DQ317" s="180"/>
      <c r="DR317" s="180"/>
      <c r="DS317" s="180"/>
      <c r="DT317" s="180"/>
      <c r="DU317" s="180"/>
      <c r="DV317" s="180"/>
      <c r="DW317" s="180"/>
      <c r="DX317" s="180"/>
      <c r="DY317" s="180"/>
      <c r="DZ317" s="180"/>
      <c r="EA317" s="180"/>
      <c r="EB317" s="180"/>
      <c r="EC317" s="180"/>
      <c r="ED317" s="180"/>
      <c r="EE317" s="180"/>
      <c r="EF317" s="180"/>
      <c r="EG317" s="180"/>
      <c r="EH317" s="180"/>
      <c r="EI317" s="180"/>
      <c r="EJ317" s="180"/>
      <c r="EK317" s="180"/>
      <c r="EL317" s="180"/>
      <c r="EM317" s="180"/>
      <c r="EN317" s="180"/>
      <c r="EO317" s="180"/>
      <c r="EP317" s="180"/>
      <c r="EQ317" s="180"/>
      <c r="ER317" s="180"/>
      <c r="ES317" s="180"/>
      <c r="ET317" s="180"/>
      <c r="EU317" s="180"/>
      <c r="EV317" s="180"/>
      <c r="EW317" s="180"/>
      <c r="EX317" s="180"/>
      <c r="EY317" s="180"/>
      <c r="EZ317" s="180"/>
      <c r="FA317" s="180"/>
      <c r="FB317" s="180"/>
      <c r="FC317" s="180"/>
      <c r="FD317" s="180"/>
      <c r="FE317" s="180"/>
      <c r="FF317" s="180"/>
      <c r="FG317" s="180"/>
      <c r="FH317" s="180"/>
      <c r="FI317" s="180"/>
      <c r="FJ317" s="180"/>
      <c r="FK317" s="180"/>
      <c r="FL317" s="180"/>
      <c r="FM317" s="180"/>
      <c r="FN317" s="180"/>
      <c r="FO317" s="180"/>
      <c r="FP317" s="180"/>
      <c r="FQ317" s="180"/>
      <c r="FR317" s="180"/>
      <c r="FS317" s="180"/>
      <c r="FT317" s="180"/>
      <c r="FU317" s="180"/>
      <c r="FV317" s="180"/>
      <c r="FW317" s="180"/>
      <c r="FX317" s="180"/>
      <c r="FY317" s="180"/>
      <c r="FZ317" s="180"/>
      <c r="GA317" s="180"/>
      <c r="GB317" s="180"/>
      <c r="GC317" s="180"/>
      <c r="GD317" s="180"/>
      <c r="GE317" s="180"/>
      <c r="GF317" s="180"/>
      <c r="GG317" s="180"/>
      <c r="GH317" s="180"/>
      <c r="GI317" s="180"/>
      <c r="GJ317" s="180"/>
      <c r="GK317" s="180"/>
      <c r="GL317" s="180"/>
      <c r="GM317" s="180"/>
      <c r="GN317" s="180"/>
      <c r="GO317" s="180"/>
      <c r="GP317" s="180"/>
      <c r="GQ317" s="180"/>
      <c r="GR317" s="180"/>
      <c r="GS317" s="180"/>
      <c r="GT317" s="180"/>
      <c r="GU317" s="180"/>
      <c r="GV317" s="180"/>
      <c r="GW317" s="180"/>
      <c r="GX317" s="180"/>
      <c r="GY317" s="180"/>
      <c r="GZ317" s="180"/>
      <c r="HA317" s="180"/>
      <c r="HB317" s="180"/>
      <c r="HC317" s="180"/>
      <c r="HD317" s="180"/>
      <c r="HE317" s="180"/>
      <c r="HF317" s="180"/>
      <c r="HG317" s="180"/>
      <c r="HH317" s="180"/>
      <c r="HI317" s="180"/>
      <c r="HJ317" s="180"/>
      <c r="HK317" s="180"/>
      <c r="HL317" s="180"/>
      <c r="HM317" s="180"/>
      <c r="HN317" s="180"/>
      <c r="HO317" s="180"/>
      <c r="HP317" s="180"/>
      <c r="HQ317" s="180"/>
      <c r="HR317" s="180"/>
      <c r="HS317" s="180"/>
      <c r="HT317" s="180"/>
      <c r="HU317" s="180"/>
      <c r="HV317" s="180"/>
      <c r="HW317" s="180"/>
      <c r="HX317" s="180"/>
      <c r="HY317" s="180"/>
      <c r="HZ317" s="180"/>
      <c r="IA317" s="180"/>
      <c r="IB317" s="180"/>
      <c r="IC317" s="180"/>
      <c r="ID317" s="180"/>
      <c r="IE317" s="180"/>
      <c r="IF317" s="180"/>
      <c r="IG317" s="180"/>
      <c r="IH317" s="180"/>
      <c r="II317" s="180"/>
      <c r="IJ317" s="180"/>
      <c r="IK317" s="180"/>
      <c r="IL317" s="180"/>
      <c r="IM317" s="180"/>
      <c r="IN317" s="180"/>
      <c r="IO317" s="180"/>
      <c r="IP317" s="180"/>
      <c r="IQ317" s="180"/>
      <c r="IR317" s="180"/>
      <c r="IS317" s="180"/>
      <c r="IT317" s="180"/>
      <c r="IU317" s="180"/>
      <c r="IV317" s="180"/>
      <c r="IW317" s="180"/>
      <c r="IX317" s="180"/>
      <c r="IY317" s="180"/>
      <c r="IZ317" s="180"/>
      <c r="JA317" s="180"/>
      <c r="JB317" s="180"/>
      <c r="JC317" s="180"/>
      <c r="JD317" s="180"/>
      <c r="JE317" s="180"/>
      <c r="JF317" s="180"/>
      <c r="JG317" s="180"/>
      <c r="JH317" s="180"/>
      <c r="JI317" s="180"/>
      <c r="JJ317" s="180"/>
      <c r="JK317" s="180"/>
      <c r="JL317" s="180"/>
      <c r="JM317" s="180"/>
      <c r="JN317" s="180"/>
      <c r="JO317" s="180"/>
      <c r="JP317" s="180"/>
      <c r="JQ317" s="180"/>
      <c r="JR317" s="180"/>
      <c r="JS317" s="180"/>
      <c r="JT317" s="180"/>
      <c r="JU317" s="180"/>
      <c r="JV317" s="180"/>
      <c r="JW317" s="180"/>
      <c r="JX317" s="180"/>
      <c r="JY317" s="180"/>
      <c r="JZ317" s="180"/>
      <c r="KA317" s="180"/>
      <c r="KB317" s="180"/>
      <c r="KC317" s="180"/>
      <c r="KD317" s="180"/>
      <c r="KE317" s="180"/>
      <c r="KF317" s="180"/>
      <c r="KG317" s="180"/>
      <c r="KH317" s="180"/>
      <c r="KI317" s="180"/>
      <c r="KJ317" s="180"/>
      <c r="KK317" s="180"/>
      <c r="KL317" s="180"/>
      <c r="KM317" s="180"/>
      <c r="KN317" s="180"/>
      <c r="KO317" s="180"/>
      <c r="KP317" s="180"/>
      <c r="KQ317" s="180"/>
      <c r="KR317" s="180"/>
      <c r="KS317" s="180"/>
      <c r="KT317" s="180"/>
      <c r="KU317" s="180"/>
      <c r="KV317" s="180"/>
      <c r="KW317" s="180"/>
      <c r="KX317" s="180"/>
      <c r="KY317" s="180"/>
      <c r="KZ317" s="180"/>
      <c r="LA317" s="180"/>
      <c r="LB317" s="180"/>
      <c r="LC317" s="180"/>
      <c r="LD317" s="180"/>
      <c r="LE317" s="180"/>
      <c r="LF317" s="180"/>
      <c r="LG317" s="180"/>
      <c r="LH317" s="180"/>
      <c r="LI317" s="180"/>
      <c r="LJ317" s="180"/>
      <c r="LK317" s="180"/>
      <c r="LL317" s="180"/>
      <c r="LM317" s="180"/>
      <c r="LN317" s="180"/>
      <c r="LO317" s="180"/>
      <c r="LP317" s="180"/>
      <c r="LQ317" s="180"/>
      <c r="LR317" s="180"/>
      <c r="LS317" s="180"/>
      <c r="LT317" s="180"/>
      <c r="LU317" s="180"/>
      <c r="LV317" s="180"/>
      <c r="LW317" s="180"/>
      <c r="LX317" s="180"/>
      <c r="LY317" s="180"/>
      <c r="LZ317" s="180"/>
      <c r="MA317" s="180"/>
      <c r="MB317" s="180"/>
      <c r="MC317" s="180"/>
      <c r="MD317" s="180"/>
      <c r="ME317" s="180"/>
      <c r="MF317" s="180"/>
      <c r="MG317" s="180"/>
      <c r="MH317" s="180"/>
      <c r="MI317" s="180"/>
      <c r="MJ317" s="180"/>
      <c r="MK317" s="180"/>
      <c r="ML317" s="180"/>
      <c r="MM317" s="180"/>
      <c r="MN317" s="180"/>
      <c r="MO317" s="180"/>
      <c r="MP317" s="180"/>
      <c r="MQ317" s="180"/>
      <c r="MR317" s="180"/>
      <c r="MS317" s="180"/>
      <c r="MT317" s="180"/>
      <c r="MU317" s="180"/>
      <c r="MV317" s="180"/>
      <c r="MW317" s="180"/>
      <c r="MX317" s="180"/>
      <c r="MY317" s="180"/>
      <c r="MZ317" s="180"/>
      <c r="NA317" s="180"/>
      <c r="NB317" s="180"/>
      <c r="NC317" s="180"/>
      <c r="ND317" s="180"/>
      <c r="NE317" s="180"/>
      <c r="NF317" s="180"/>
      <c r="NG317" s="180"/>
      <c r="NH317" s="180"/>
      <c r="NI317" s="180"/>
      <c r="NJ317" s="180"/>
      <c r="NK317" s="180"/>
      <c r="NL317" s="180"/>
      <c r="NM317" s="180"/>
      <c r="NN317" s="180"/>
      <c r="NO317" s="180"/>
      <c r="NP317" s="180"/>
      <c r="NQ317" s="180"/>
      <c r="NR317" s="180"/>
      <c r="NS317" s="180"/>
      <c r="NT317" s="180"/>
      <c r="NU317" s="180"/>
      <c r="NV317" s="180"/>
      <c r="NW317" s="180"/>
      <c r="NX317" s="180"/>
      <c r="NY317" s="180"/>
      <c r="NZ317" s="180"/>
      <c r="OA317" s="180"/>
      <c r="OB317" s="180"/>
      <c r="OC317" s="180"/>
      <c r="OD317" s="180"/>
      <c r="OE317" s="180"/>
      <c r="OF317" s="180"/>
      <c r="OG317" s="180"/>
      <c r="OH317" s="180"/>
      <c r="OI317" s="180"/>
      <c r="OJ317" s="180"/>
      <c r="OK317" s="180"/>
      <c r="OL317" s="180"/>
      <c r="OM317" s="180"/>
      <c r="ON317" s="180"/>
      <c r="OO317" s="180"/>
      <c r="OP317" s="180"/>
      <c r="OQ317" s="180"/>
      <c r="OR317" s="180"/>
      <c r="OS317" s="180"/>
      <c r="OT317" s="180"/>
      <c r="OU317" s="180"/>
      <c r="OV317" s="180"/>
      <c r="OW317" s="180"/>
      <c r="OX317" s="180"/>
      <c r="OY317" s="180"/>
      <c r="OZ317" s="180"/>
      <c r="PA317" s="180"/>
      <c r="PB317" s="180"/>
      <c r="PC317" s="180"/>
      <c r="PD317" s="180"/>
      <c r="PE317" s="180"/>
      <c r="PF317" s="180"/>
      <c r="PG317" s="180"/>
      <c r="PH317" s="180"/>
      <c r="PI317" s="180"/>
      <c r="PJ317" s="180"/>
      <c r="PK317" s="180"/>
      <c r="PL317" s="180"/>
      <c r="PM317" s="180"/>
      <c r="PN317" s="180"/>
      <c r="PO317" s="180"/>
      <c r="PP317" s="180"/>
      <c r="PQ317" s="180"/>
      <c r="PR317" s="180"/>
      <c r="PS317" s="180"/>
      <c r="PT317" s="180"/>
      <c r="PU317" s="180"/>
      <c r="PV317" s="180"/>
      <c r="PW317" s="180"/>
      <c r="PX317" s="180"/>
      <c r="PY317" s="180"/>
      <c r="PZ317" s="180"/>
      <c r="QA317" s="180"/>
      <c r="QB317" s="180"/>
      <c r="QC317" s="180"/>
      <c r="QD317" s="180"/>
      <c r="QE317" s="180"/>
      <c r="QF317" s="180"/>
      <c r="QG317" s="180"/>
      <c r="QH317" s="180"/>
      <c r="QI317" s="180"/>
      <c r="QJ317" s="180"/>
      <c r="QK317" s="180"/>
      <c r="QL317" s="180"/>
      <c r="QM317" s="180"/>
      <c r="QN317" s="180"/>
      <c r="QO317" s="180"/>
      <c r="QP317" s="180"/>
      <c r="QQ317" s="180"/>
      <c r="QR317" s="180"/>
      <c r="QS317" s="180"/>
      <c r="QT317" s="180"/>
      <c r="QU317" s="180"/>
      <c r="QV317" s="180"/>
      <c r="QW317" s="180"/>
      <c r="QX317" s="180"/>
      <c r="QY317" s="180"/>
      <c r="QZ317" s="180"/>
      <c r="RA317" s="180"/>
      <c r="RB317" s="180"/>
      <c r="RC317" s="180"/>
      <c r="RD317" s="180"/>
      <c r="RE317" s="180"/>
      <c r="RF317" s="180"/>
      <c r="RG317" s="180"/>
      <c r="RH317" s="180"/>
      <c r="RI317" s="180"/>
      <c r="RJ317" s="180"/>
      <c r="RK317" s="180"/>
      <c r="RL317" s="180"/>
      <c r="RM317" s="180"/>
      <c r="RN317" s="180"/>
      <c r="RO317" s="180"/>
      <c r="RP317" s="180"/>
      <c r="RQ317" s="180"/>
      <c r="RR317" s="180"/>
      <c r="RS317" s="180"/>
      <c r="RT317" s="180"/>
      <c r="RU317" s="180"/>
      <c r="RV317" s="180"/>
      <c r="RW317" s="180"/>
      <c r="RX317" s="180"/>
      <c r="RY317" s="180"/>
      <c r="RZ317" s="180"/>
      <c r="SA317" s="180"/>
      <c r="SB317" s="180"/>
      <c r="SC317" s="180"/>
      <c r="SD317" s="180"/>
      <c r="SE317" s="180"/>
      <c r="SF317" s="180"/>
      <c r="SG317" s="180"/>
      <c r="SH317" s="180"/>
      <c r="SI317" s="180"/>
      <c r="SJ317" s="180"/>
      <c r="SK317" s="180"/>
      <c r="SL317" s="180"/>
      <c r="SM317" s="180"/>
      <c r="SN317" s="180"/>
      <c r="SO317" s="180"/>
      <c r="SP317" s="180"/>
      <c r="SQ317" s="180"/>
      <c r="SR317" s="180"/>
      <c r="SS317" s="180"/>
      <c r="ST317" s="180"/>
      <c r="SU317" s="180"/>
      <c r="SV317" s="180"/>
      <c r="SW317" s="180"/>
      <c r="SX317" s="180"/>
      <c r="SY317" s="180"/>
      <c r="SZ317" s="180"/>
      <c r="TA317" s="180"/>
      <c r="TB317" s="180"/>
      <c r="TC317" s="180"/>
      <c r="TD317" s="180"/>
      <c r="TE317" s="180"/>
      <c r="TF317" s="180"/>
      <c r="TG317" s="180"/>
      <c r="TH317" s="180"/>
      <c r="TI317" s="180"/>
      <c r="TJ317" s="180"/>
      <c r="TK317" s="180"/>
      <c r="TL317" s="180"/>
      <c r="TM317" s="180"/>
      <c r="TN317" s="180"/>
      <c r="TO317" s="180"/>
      <c r="TP317" s="180"/>
      <c r="TQ317" s="180"/>
      <c r="TR317" s="180"/>
      <c r="TS317" s="180"/>
      <c r="TT317" s="180"/>
      <c r="TU317" s="180"/>
      <c r="TV317" s="180"/>
      <c r="TW317" s="180"/>
      <c r="TX317" s="180"/>
      <c r="TY317" s="180"/>
      <c r="TZ317" s="180"/>
      <c r="UA317" s="180"/>
      <c r="UB317" s="180"/>
      <c r="UC317" s="180"/>
      <c r="UD317" s="180"/>
      <c r="UE317" s="180"/>
      <c r="UF317" s="180"/>
      <c r="UG317" s="180"/>
      <c r="UH317" s="180"/>
      <c r="UI317" s="180"/>
      <c r="UJ317" s="180"/>
      <c r="UK317" s="180"/>
      <c r="UL317" s="180"/>
      <c r="UM317" s="180"/>
      <c r="UN317" s="180"/>
      <c r="UO317" s="180"/>
      <c r="UP317" s="180"/>
      <c r="UQ317" s="180"/>
      <c r="UR317" s="180"/>
      <c r="US317" s="180"/>
      <c r="UT317" s="180"/>
      <c r="UU317" s="180"/>
      <c r="UV317" s="180"/>
      <c r="UW317" s="180"/>
      <c r="UX317" s="180"/>
      <c r="UY317" s="180"/>
      <c r="UZ317" s="180"/>
      <c r="VA317" s="180"/>
      <c r="VB317" s="180"/>
      <c r="VC317" s="180"/>
      <c r="VD317" s="180"/>
      <c r="VE317" s="180"/>
      <c r="VF317" s="180"/>
      <c r="VG317" s="180"/>
      <c r="VH317" s="180"/>
      <c r="VI317" s="180"/>
      <c r="VJ317" s="180"/>
      <c r="VK317" s="180"/>
      <c r="VL317" s="180"/>
      <c r="VM317" s="180"/>
      <c r="VN317" s="180"/>
      <c r="VO317" s="180"/>
      <c r="VP317" s="180"/>
      <c r="VQ317" s="180"/>
      <c r="VR317" s="180"/>
      <c r="VS317" s="180"/>
      <c r="VT317" s="180"/>
      <c r="VU317" s="180"/>
      <c r="VV317" s="180"/>
      <c r="VW317" s="180"/>
      <c r="VX317" s="180"/>
      <c r="VY317" s="180"/>
      <c r="VZ317" s="180"/>
      <c r="WA317" s="180"/>
      <c r="WB317" s="180"/>
      <c r="WC317" s="180"/>
      <c r="WD317" s="180"/>
      <c r="WE317" s="180"/>
      <c r="WF317" s="180"/>
      <c r="WG317" s="180"/>
      <c r="WH317" s="180"/>
      <c r="WI317" s="180"/>
      <c r="WJ317" s="180"/>
      <c r="WK317" s="180"/>
      <c r="WL317" s="180"/>
      <c r="WM317" s="180"/>
      <c r="WN317" s="180"/>
      <c r="WO317" s="180"/>
      <c r="WP317" s="180"/>
      <c r="WQ317" s="180"/>
      <c r="WR317" s="180"/>
      <c r="WS317" s="180"/>
      <c r="WT317" s="180"/>
      <c r="WU317" s="180"/>
      <c r="WV317" s="180"/>
      <c r="WW317" s="180"/>
      <c r="WX317" s="180"/>
      <c r="WY317" s="180"/>
      <c r="WZ317" s="180"/>
      <c r="XA317" s="180"/>
      <c r="XB317" s="180"/>
      <c r="XC317" s="180"/>
      <c r="XD317" s="180"/>
      <c r="XE317" s="180"/>
      <c r="XF317" s="180"/>
      <c r="XG317" s="180"/>
      <c r="XH317" s="180"/>
      <c r="XI317" s="180"/>
      <c r="XJ317" s="180"/>
      <c r="XK317" s="180"/>
      <c r="XL317" s="180"/>
      <c r="XM317" s="180"/>
      <c r="XN317" s="180"/>
      <c r="XO317" s="180"/>
      <c r="XP317" s="180"/>
      <c r="XQ317" s="180"/>
      <c r="XR317" s="180"/>
      <c r="XS317" s="180"/>
      <c r="XT317" s="180"/>
      <c r="XU317" s="180"/>
      <c r="XV317" s="180"/>
      <c r="XW317" s="180"/>
      <c r="XX317" s="180"/>
      <c r="XY317" s="180"/>
      <c r="XZ317" s="180"/>
      <c r="YA317" s="180"/>
      <c r="YB317" s="180"/>
      <c r="YC317" s="180"/>
      <c r="YD317" s="180"/>
      <c r="YE317" s="180"/>
      <c r="YF317" s="180"/>
      <c r="YG317" s="180"/>
      <c r="YH317" s="180"/>
      <c r="YI317" s="180"/>
      <c r="YJ317" s="180"/>
      <c r="YK317" s="180"/>
      <c r="YL317" s="180"/>
      <c r="YM317" s="180"/>
      <c r="YN317" s="180"/>
      <c r="YO317" s="180"/>
      <c r="YP317" s="180"/>
      <c r="YQ317" s="180"/>
      <c r="YR317" s="180"/>
      <c r="YS317" s="180"/>
      <c r="YT317" s="180"/>
      <c r="YU317" s="180"/>
      <c r="YV317" s="180"/>
      <c r="YW317" s="180"/>
      <c r="YX317" s="180"/>
      <c r="YY317" s="180"/>
      <c r="YZ317" s="180"/>
      <c r="ZA317" s="180"/>
      <c r="ZB317" s="180"/>
      <c r="ZC317" s="180"/>
      <c r="ZD317" s="180"/>
      <c r="ZE317" s="180"/>
      <c r="ZF317" s="180"/>
      <c r="ZG317" s="180"/>
      <c r="ZH317" s="180"/>
      <c r="ZI317" s="180"/>
      <c r="ZJ317" s="180"/>
      <c r="ZK317" s="180"/>
      <c r="ZL317" s="180"/>
      <c r="ZM317" s="180"/>
      <c r="ZN317" s="180"/>
      <c r="ZO317" s="180"/>
      <c r="ZP317" s="180"/>
      <c r="ZQ317" s="180"/>
      <c r="ZR317" s="180"/>
      <c r="ZS317" s="180"/>
      <c r="ZT317" s="180"/>
      <c r="ZU317" s="180"/>
      <c r="ZV317" s="180"/>
      <c r="ZW317" s="180"/>
      <c r="ZX317" s="180"/>
      <c r="ZY317" s="180"/>
      <c r="ZZ317" s="180"/>
      <c r="AAA317" s="180"/>
      <c r="AAB317" s="180"/>
      <c r="AAC317" s="180"/>
      <c r="AAD317" s="180"/>
      <c r="AAE317" s="180"/>
      <c r="AAF317" s="180"/>
      <c r="AAG317" s="180"/>
      <c r="AAH317" s="180"/>
      <c r="AAI317" s="180"/>
      <c r="AAJ317" s="180"/>
      <c r="AAK317" s="180"/>
      <c r="AAL317" s="180"/>
      <c r="AAM317" s="180"/>
      <c r="AAN317" s="180"/>
      <c r="AAO317" s="180"/>
      <c r="AAP317" s="180"/>
      <c r="AAQ317" s="180"/>
      <c r="AAR317" s="180"/>
      <c r="AAS317" s="180"/>
      <c r="AAT317" s="180"/>
      <c r="AAU317" s="180"/>
      <c r="AAV317" s="180"/>
      <c r="AAW317" s="180"/>
      <c r="AAX317" s="180"/>
      <c r="AAY317" s="180"/>
      <c r="AAZ317" s="180"/>
      <c r="ABA317" s="180"/>
      <c r="ABB317" s="180"/>
      <c r="ABC317" s="180"/>
      <c r="ABD317" s="180"/>
      <c r="ABE317" s="180"/>
      <c r="ABF317" s="180"/>
      <c r="ABG317" s="180"/>
      <c r="ABH317" s="180"/>
      <c r="ABI317" s="180"/>
      <c r="ABJ317" s="180"/>
      <c r="ABK317" s="180"/>
      <c r="ABL317" s="180"/>
      <c r="ABM317" s="180"/>
      <c r="ABN317" s="180"/>
      <c r="ABO317" s="180"/>
      <c r="ABP317" s="180"/>
      <c r="ABQ317" s="180"/>
      <c r="ABR317" s="180"/>
      <c r="ABS317" s="180"/>
      <c r="ABT317" s="180"/>
      <c r="ABU317" s="180"/>
      <c r="ABV317" s="180"/>
      <c r="ABW317" s="180"/>
      <c r="ABX317" s="180"/>
      <c r="ABY317" s="180"/>
      <c r="ABZ317" s="180"/>
      <c r="ACA317" s="180"/>
      <c r="ACB317" s="180"/>
      <c r="ACC317" s="180"/>
      <c r="ACD317" s="180"/>
      <c r="ACE317" s="180"/>
      <c r="ACF317" s="180"/>
      <c r="ACG317" s="180"/>
      <c r="ACH317" s="180"/>
      <c r="ACI317" s="180"/>
      <c r="ACJ317" s="180"/>
      <c r="ACK317" s="180"/>
      <c r="ACL317" s="180"/>
      <c r="ACM317" s="180"/>
      <c r="ACN317" s="180"/>
      <c r="ACO317" s="180"/>
      <c r="ACP317" s="180"/>
      <c r="ACQ317" s="180"/>
      <c r="ACR317" s="180"/>
      <c r="ACS317" s="180"/>
      <c r="ACT317" s="180"/>
      <c r="ACU317" s="180"/>
      <c r="ACV317" s="180"/>
      <c r="ACW317" s="180"/>
      <c r="ACX317" s="180"/>
      <c r="ACY317" s="180"/>
      <c r="ACZ317" s="180"/>
      <c r="ADA317" s="180"/>
      <c r="ADB317" s="180"/>
      <c r="ADC317" s="180"/>
      <c r="ADD317" s="180"/>
      <c r="ADE317" s="180"/>
      <c r="ADF317" s="180"/>
      <c r="ADG317" s="180"/>
      <c r="ADH317" s="180"/>
      <c r="ADI317" s="180"/>
      <c r="ADJ317" s="180"/>
      <c r="ADK317" s="180"/>
      <c r="ADL317" s="180"/>
      <c r="ADM317" s="180"/>
      <c r="ADN317" s="180"/>
      <c r="ADO317" s="180"/>
      <c r="ADP317" s="180"/>
      <c r="ADQ317" s="180"/>
      <c r="ADR317" s="180"/>
      <c r="ADS317" s="180"/>
      <c r="ADT317" s="180"/>
      <c r="ADU317" s="180"/>
      <c r="ADV317" s="180"/>
      <c r="ADW317" s="180"/>
      <c r="ADX317" s="180"/>
      <c r="ADY317" s="180"/>
      <c r="ADZ317" s="180"/>
      <c r="AEA317" s="180"/>
      <c r="AEB317" s="180"/>
      <c r="AEC317" s="180"/>
      <c r="AED317" s="180"/>
      <c r="AEE317" s="180"/>
      <c r="AEF317" s="180"/>
      <c r="AEG317" s="180"/>
      <c r="AEH317" s="180"/>
      <c r="AEI317" s="180"/>
      <c r="AEJ317" s="180"/>
      <c r="AEK317" s="180"/>
      <c r="AEL317" s="180"/>
      <c r="AEM317" s="180"/>
      <c r="AEN317" s="180"/>
      <c r="AEO317" s="180"/>
      <c r="AEP317" s="180"/>
      <c r="AEQ317" s="180"/>
      <c r="AER317" s="180"/>
      <c r="AES317" s="180"/>
      <c r="AET317" s="180"/>
      <c r="AEU317" s="180"/>
      <c r="AEV317" s="180"/>
      <c r="AEW317" s="180"/>
      <c r="AEX317" s="180"/>
      <c r="AEY317" s="180"/>
      <c r="AEZ317" s="180"/>
      <c r="AFA317" s="180"/>
      <c r="AFB317" s="180"/>
      <c r="AFC317" s="180"/>
      <c r="AFD317" s="180"/>
      <c r="AFE317" s="180"/>
      <c r="AFF317" s="180"/>
      <c r="AFG317" s="180"/>
      <c r="AFH317" s="180"/>
      <c r="AFI317" s="180"/>
      <c r="AFJ317" s="180"/>
      <c r="AFK317" s="180"/>
      <c r="AFL317" s="180"/>
      <c r="AFM317" s="180"/>
      <c r="AFN317" s="180"/>
      <c r="AFO317" s="180"/>
      <c r="AFP317" s="180"/>
      <c r="AFQ317" s="180"/>
      <c r="AFR317" s="180"/>
      <c r="AFS317" s="180"/>
      <c r="AFT317" s="180"/>
      <c r="AFU317" s="180"/>
      <c r="AFV317" s="180"/>
      <c r="AFW317" s="180"/>
      <c r="AFX317" s="180"/>
      <c r="AFY317" s="180"/>
      <c r="AFZ317" s="180"/>
      <c r="AGA317" s="180"/>
      <c r="AGB317" s="180"/>
      <c r="AGC317" s="180"/>
      <c r="AGD317" s="180"/>
      <c r="AGE317" s="180"/>
      <c r="AGF317" s="180"/>
      <c r="AGG317" s="180"/>
      <c r="AGH317" s="180"/>
      <c r="AGI317" s="180"/>
      <c r="AGJ317" s="180"/>
      <c r="AGK317" s="180"/>
      <c r="AGL317" s="180"/>
      <c r="AGM317" s="180"/>
      <c r="AGN317" s="180"/>
      <c r="AGO317" s="180"/>
      <c r="AGP317" s="180"/>
      <c r="AGQ317" s="180"/>
      <c r="AGR317" s="180"/>
      <c r="AGS317" s="180"/>
      <c r="AGT317" s="180"/>
      <c r="AGU317" s="180"/>
      <c r="AGV317" s="180"/>
      <c r="AGW317" s="180"/>
      <c r="AGX317" s="180"/>
      <c r="AGY317" s="180"/>
      <c r="AGZ317" s="180"/>
      <c r="AHA317" s="180"/>
      <c r="AHB317" s="180"/>
      <c r="AHC317" s="180"/>
      <c r="AHD317" s="180"/>
      <c r="AHE317" s="180"/>
      <c r="AHF317" s="180"/>
      <c r="AHG317" s="180"/>
      <c r="AHH317" s="180"/>
      <c r="AHI317" s="180"/>
      <c r="AHJ317" s="180"/>
      <c r="AHK317" s="180"/>
      <c r="AHL317" s="180"/>
      <c r="AHM317" s="180"/>
      <c r="AHN317" s="180"/>
      <c r="AHO317" s="180"/>
      <c r="AHP317" s="180"/>
      <c r="AHQ317" s="180"/>
      <c r="AHR317" s="180"/>
      <c r="AHS317" s="180"/>
      <c r="AHT317" s="180"/>
      <c r="AHU317" s="180"/>
      <c r="AHV317" s="180"/>
      <c r="AHW317" s="180"/>
      <c r="AHX317" s="180"/>
      <c r="AHY317" s="180"/>
      <c r="AHZ317" s="180"/>
      <c r="AIA317" s="180"/>
      <c r="AIB317" s="180"/>
      <c r="AIC317" s="180"/>
      <c r="AID317" s="180"/>
      <c r="AIE317" s="180"/>
      <c r="AIF317" s="180"/>
      <c r="AIG317" s="180"/>
      <c r="AIH317" s="180"/>
      <c r="AII317" s="180"/>
      <c r="AIJ317" s="180"/>
      <c r="AIK317" s="180"/>
      <c r="AIL317" s="180"/>
      <c r="AIM317" s="180"/>
      <c r="AIN317" s="180"/>
      <c r="AIO317" s="180"/>
      <c r="AIP317" s="180"/>
      <c r="AIQ317" s="180"/>
      <c r="AIR317" s="180"/>
      <c r="AIS317" s="180"/>
      <c r="AIT317" s="180"/>
      <c r="AIU317" s="180"/>
      <c r="AIV317" s="180"/>
      <c r="AIW317" s="180"/>
      <c r="AIX317" s="180"/>
      <c r="AIY317" s="180"/>
      <c r="AIZ317" s="180"/>
      <c r="AJA317" s="180"/>
      <c r="AJB317" s="180"/>
      <c r="AJC317" s="180"/>
      <c r="AJD317" s="180"/>
      <c r="AJE317" s="180"/>
      <c r="AJF317" s="180"/>
      <c r="AJG317" s="180"/>
      <c r="AJH317" s="180"/>
      <c r="AJI317" s="180"/>
      <c r="AJJ317" s="180"/>
      <c r="AJK317" s="180"/>
      <c r="AJL317" s="180"/>
      <c r="AJM317" s="180"/>
      <c r="AJN317" s="180"/>
      <c r="AJO317" s="180"/>
      <c r="AJP317" s="180"/>
      <c r="AJQ317" s="180"/>
      <c r="AJR317" s="180"/>
      <c r="AJS317" s="180"/>
      <c r="AJT317" s="180"/>
      <c r="AJU317" s="180"/>
      <c r="AJV317" s="180"/>
      <c r="AJW317" s="180"/>
      <c r="AJX317" s="180"/>
      <c r="AJY317" s="180"/>
      <c r="AJZ317" s="180"/>
      <c r="AKA317" s="180"/>
      <c r="AKB317" s="180"/>
      <c r="AKC317" s="180"/>
      <c r="AKD317" s="180"/>
      <c r="AKE317" s="180"/>
      <c r="AKF317" s="180"/>
      <c r="AKG317" s="180"/>
      <c r="AKH317" s="180"/>
      <c r="AKI317" s="180"/>
      <c r="AKJ317" s="180"/>
      <c r="AKK317" s="180"/>
      <c r="AKL317" s="180"/>
      <c r="AKM317" s="180"/>
      <c r="AKN317" s="180"/>
      <c r="AKO317" s="180"/>
      <c r="AKP317" s="180"/>
      <c r="AKQ317" s="180"/>
      <c r="AKR317" s="180"/>
      <c r="AKS317" s="180"/>
      <c r="AKT317" s="180"/>
      <c r="AKU317" s="180"/>
      <c r="AKV317" s="180"/>
      <c r="AKW317" s="180"/>
      <c r="AKX317" s="180"/>
      <c r="AKY317" s="180"/>
      <c r="AKZ317" s="180"/>
      <c r="ALA317" s="180"/>
      <c r="ALB317" s="180"/>
      <c r="ALC317" s="180"/>
      <c r="ALD317" s="180"/>
      <c r="ALE317" s="180"/>
      <c r="ALF317" s="180"/>
      <c r="ALG317" s="180"/>
      <c r="ALH317" s="180"/>
      <c r="ALI317" s="180"/>
      <c r="ALJ317" s="180"/>
      <c r="ALK317" s="180"/>
      <c r="ALL317" s="180"/>
      <c r="ALM317" s="180"/>
      <c r="ALN317" s="180"/>
      <c r="ALO317" s="180"/>
      <c r="ALP317" s="180"/>
      <c r="ALQ317" s="180"/>
      <c r="ALR317" s="180"/>
      <c r="ALS317" s="180"/>
      <c r="ALT317" s="180"/>
      <c r="ALU317" s="180"/>
      <c r="ALV317" s="180"/>
      <c r="ALW317" s="180"/>
      <c r="ALX317" s="180"/>
      <c r="ALY317" s="180"/>
      <c r="ALZ317" s="180"/>
      <c r="AMA317" s="180"/>
      <c r="AMB317" s="180"/>
      <c r="AMC317" s="180"/>
      <c r="AMD317" s="180"/>
      <c r="AME317" s="180"/>
      <c r="AMF317" s="180"/>
      <c r="AMG317" s="180"/>
      <c r="AMH317" s="180"/>
      <c r="AMI317" s="180"/>
      <c r="AMJ317" s="180"/>
    </row>
    <row r="318" spans="1:1024" ht="15.75" x14ac:dyDescent="0.25">
      <c r="A318" s="13"/>
      <c r="B318" s="73"/>
      <c r="C318" s="74"/>
      <c r="D318" s="74"/>
      <c r="E318" s="74"/>
      <c r="F318" s="74"/>
      <c r="G318" s="74"/>
      <c r="H318" s="75"/>
      <c r="I318" s="76"/>
      <c r="J318" s="4"/>
    </row>
    <row r="319" spans="1:1024" ht="15.75" customHeight="1" x14ac:dyDescent="0.25">
      <c r="A319" s="13"/>
      <c r="B319" s="439" t="s">
        <v>55</v>
      </c>
      <c r="C319" s="439"/>
      <c r="D319" s="439"/>
      <c r="E319" s="439"/>
      <c r="F319" s="439"/>
      <c r="G319" s="439"/>
      <c r="H319" s="75"/>
      <c r="I319" s="76"/>
      <c r="J319" s="4"/>
    </row>
    <row r="320" spans="1:1024" ht="15.75" x14ac:dyDescent="0.25">
      <c r="A320" s="13"/>
      <c r="B320" s="73"/>
      <c r="C320" s="74"/>
      <c r="D320" s="74"/>
      <c r="E320" s="74"/>
      <c r="F320" s="74"/>
      <c r="G320" s="74"/>
      <c r="H320" s="75"/>
      <c r="I320" s="76"/>
      <c r="J320" s="4"/>
    </row>
    <row r="321" spans="1:10" ht="15.75" x14ac:dyDescent="0.25">
      <c r="A321" s="13"/>
      <c r="B321" s="79" t="s">
        <v>70</v>
      </c>
      <c r="C321" s="80"/>
      <c r="D321" s="80"/>
      <c r="E321" s="80"/>
      <c r="F321" s="80"/>
      <c r="G321" s="80"/>
      <c r="H321" s="75"/>
      <c r="I321" s="76"/>
      <c r="J321" s="4"/>
    </row>
    <row r="322" spans="1:10" ht="15.75" x14ac:dyDescent="0.25">
      <c r="A322" s="13"/>
      <c r="B322" s="416" t="s">
        <v>212</v>
      </c>
      <c r="C322" s="416"/>
      <c r="D322" s="416"/>
      <c r="E322" s="416"/>
      <c r="F322" s="416"/>
      <c r="G322" s="416"/>
      <c r="H322" s="75"/>
      <c r="I322" s="76"/>
      <c r="J322" s="4"/>
    </row>
    <row r="323" spans="1:10" ht="15.75" x14ac:dyDescent="0.25">
      <c r="A323" s="13"/>
      <c r="B323" s="244" t="s">
        <v>58</v>
      </c>
      <c r="C323" s="81">
        <v>520.62</v>
      </c>
      <c r="D323" s="241"/>
      <c r="E323" s="241"/>
      <c r="F323" s="241"/>
      <c r="G323" s="241"/>
      <c r="H323" s="75"/>
      <c r="I323" s="76"/>
      <c r="J323" s="4"/>
    </row>
    <row r="324" spans="1:10" ht="15.75" x14ac:dyDescent="0.25">
      <c r="A324" s="13"/>
      <c r="B324" s="244"/>
      <c r="C324" s="81"/>
      <c r="D324" s="241"/>
      <c r="E324" s="241"/>
      <c r="F324" s="241"/>
      <c r="G324" s="241"/>
      <c r="H324" s="75"/>
      <c r="I324" s="76"/>
      <c r="J324" s="4"/>
    </row>
    <row r="325" spans="1:10" ht="15.75" x14ac:dyDescent="0.25">
      <c r="A325" s="13"/>
      <c r="B325" s="79" t="s">
        <v>75</v>
      </c>
      <c r="C325" s="80"/>
      <c r="D325" s="80"/>
      <c r="E325" s="80"/>
      <c r="F325" s="80"/>
      <c r="G325" s="80"/>
      <c r="H325" s="75"/>
      <c r="I325" s="76"/>
      <c r="J325" s="4"/>
    </row>
    <row r="326" spans="1:10" ht="15.75" x14ac:dyDescent="0.25">
      <c r="A326" s="13"/>
      <c r="B326" s="416" t="s">
        <v>213</v>
      </c>
      <c r="C326" s="416"/>
      <c r="D326" s="416"/>
      <c r="E326" s="416"/>
      <c r="F326" s="416"/>
      <c r="G326" s="416"/>
      <c r="H326" s="75"/>
      <c r="I326" s="76"/>
      <c r="J326" s="4"/>
    </row>
    <row r="327" spans="1:10" ht="15.75" x14ac:dyDescent="0.25">
      <c r="A327" s="13"/>
      <c r="B327" s="244" t="s">
        <v>58</v>
      </c>
      <c r="C327" s="81">
        <v>305.72000000000003</v>
      </c>
      <c r="D327" s="241"/>
      <c r="E327" s="241"/>
      <c r="F327" s="241"/>
      <c r="G327" s="241"/>
      <c r="H327" s="75"/>
      <c r="I327" s="76"/>
      <c r="J327" s="4"/>
    </row>
    <row r="328" spans="1:10" ht="15.75" x14ac:dyDescent="0.25">
      <c r="A328" s="13"/>
      <c r="B328" s="244"/>
      <c r="C328" s="81"/>
      <c r="D328" s="241"/>
      <c r="E328" s="241"/>
      <c r="F328" s="241"/>
      <c r="G328" s="241"/>
      <c r="H328" s="75"/>
      <c r="I328" s="76"/>
      <c r="J328" s="4"/>
    </row>
    <row r="329" spans="1:10" ht="15.75" x14ac:dyDescent="0.25">
      <c r="A329" s="13"/>
      <c r="B329" s="79" t="s">
        <v>214</v>
      </c>
      <c r="C329" s="80"/>
      <c r="D329" s="80"/>
      <c r="E329" s="80"/>
      <c r="F329" s="80"/>
      <c r="G329" s="80"/>
      <c r="H329" s="75"/>
      <c r="I329" s="76"/>
      <c r="J329" s="4"/>
    </row>
    <row r="330" spans="1:10" ht="15.75" x14ac:dyDescent="0.25">
      <c r="A330" s="13"/>
      <c r="B330" s="416" t="s">
        <v>215</v>
      </c>
      <c r="C330" s="416"/>
      <c r="D330" s="416"/>
      <c r="E330" s="416"/>
      <c r="F330" s="416"/>
      <c r="G330" s="416"/>
      <c r="H330" s="75"/>
      <c r="I330" s="76"/>
      <c r="J330" s="4"/>
    </row>
    <row r="331" spans="1:10" ht="15.75" x14ac:dyDescent="0.25">
      <c r="A331" s="13"/>
      <c r="B331" s="244" t="s">
        <v>58</v>
      </c>
      <c r="C331" s="81">
        <v>99.04</v>
      </c>
      <c r="D331" s="241"/>
      <c r="E331" s="241"/>
      <c r="F331" s="241"/>
      <c r="G331" s="241"/>
      <c r="H331" s="75"/>
      <c r="I331" s="76"/>
      <c r="J331" s="4"/>
    </row>
    <row r="332" spans="1:10" ht="15.75" x14ac:dyDescent="0.25">
      <c r="A332" s="13"/>
      <c r="B332" s="17"/>
      <c r="C332" s="78"/>
      <c r="D332" s="62"/>
      <c r="E332" s="62"/>
      <c r="F332" s="62"/>
      <c r="G332" s="62"/>
      <c r="H332" s="75"/>
      <c r="I332" s="76"/>
      <c r="J332" s="4"/>
    </row>
    <row r="333" spans="1:10" ht="15.75" x14ac:dyDescent="0.25">
      <c r="A333" s="13"/>
      <c r="B333" s="82" t="s">
        <v>71</v>
      </c>
      <c r="C333" s="83">
        <f>SUM(C323,C327,C331)</f>
        <v>925.38</v>
      </c>
      <c r="D333" s="83" t="s">
        <v>15</v>
      </c>
      <c r="E333" s="85"/>
      <c r="F333" s="85"/>
      <c r="G333" s="74"/>
      <c r="H333" s="75"/>
      <c r="I333" s="76"/>
      <c r="J333" s="4"/>
    </row>
    <row r="334" spans="1:10" ht="15.75" x14ac:dyDescent="0.25">
      <c r="A334" s="13"/>
      <c r="B334" s="82"/>
      <c r="C334" s="83"/>
      <c r="D334" s="87"/>
      <c r="E334" s="85"/>
      <c r="F334" s="85"/>
      <c r="G334" s="74"/>
      <c r="H334" s="75"/>
      <c r="I334" s="76"/>
      <c r="J334" s="4"/>
    </row>
    <row r="335" spans="1:10" ht="15.75" x14ac:dyDescent="0.25">
      <c r="A335" s="13"/>
      <c r="B335" s="82"/>
      <c r="C335" s="83"/>
      <c r="D335" s="87"/>
      <c r="E335" s="85"/>
      <c r="F335" s="85"/>
      <c r="G335" s="74"/>
      <c r="H335" s="75"/>
      <c r="I335" s="76"/>
      <c r="J335" s="4"/>
    </row>
    <row r="336" spans="1:10" ht="15.75" x14ac:dyDescent="0.25">
      <c r="A336" s="13"/>
      <c r="B336" s="82"/>
      <c r="C336" s="83"/>
      <c r="D336" s="87"/>
      <c r="E336" s="85"/>
      <c r="F336" s="85"/>
      <c r="G336" s="74"/>
      <c r="H336" s="75"/>
      <c r="I336" s="76"/>
      <c r="J336" s="4"/>
    </row>
    <row r="337" spans="1:1024" ht="15.75" x14ac:dyDescent="0.25">
      <c r="A337" s="13"/>
      <c r="B337" s="82"/>
      <c r="C337" s="83"/>
      <c r="D337" s="87"/>
      <c r="E337" s="85"/>
      <c r="F337" s="85"/>
      <c r="G337" s="74"/>
      <c r="H337" s="75"/>
      <c r="I337" s="76"/>
      <c r="J337" s="4"/>
    </row>
    <row r="338" spans="1:1024" ht="15.75" x14ac:dyDescent="0.25">
      <c r="A338" s="13"/>
      <c r="B338" s="82"/>
      <c r="C338" s="83"/>
      <c r="D338" s="87"/>
      <c r="E338" s="85"/>
      <c r="F338" s="85"/>
      <c r="G338" s="74"/>
      <c r="H338" s="75"/>
      <c r="I338" s="76"/>
      <c r="J338" s="4"/>
    </row>
    <row r="339" spans="1:1024" ht="15.75" x14ac:dyDescent="0.25">
      <c r="A339" s="13"/>
      <c r="B339" s="82"/>
      <c r="C339" s="83"/>
      <c r="D339" s="87"/>
      <c r="E339" s="85"/>
      <c r="F339" s="85"/>
      <c r="G339" s="74"/>
      <c r="H339" s="75"/>
      <c r="I339" s="76"/>
      <c r="J339" s="4"/>
    </row>
    <row r="340" spans="1:1024" ht="15.75" x14ac:dyDescent="0.25">
      <c r="A340" s="13"/>
      <c r="B340" s="82"/>
      <c r="C340" s="83"/>
      <c r="D340" s="87"/>
      <c r="E340" s="85"/>
      <c r="F340" s="85"/>
      <c r="G340" s="74"/>
      <c r="H340" s="75"/>
      <c r="I340" s="76"/>
      <c r="J340" s="4"/>
    </row>
    <row r="341" spans="1:1024" ht="15.75" x14ac:dyDescent="0.25">
      <c r="A341" s="13"/>
      <c r="B341" s="82"/>
      <c r="C341" s="83"/>
      <c r="D341" s="87"/>
      <c r="E341" s="85"/>
      <c r="F341" s="85"/>
      <c r="G341" s="74"/>
      <c r="H341" s="75"/>
      <c r="I341" s="76"/>
      <c r="J341" s="4"/>
    </row>
    <row r="342" spans="1:1024" ht="15.75" x14ac:dyDescent="0.25">
      <c r="A342" s="13"/>
      <c r="B342" s="82"/>
      <c r="C342" s="83"/>
      <c r="D342" s="87"/>
      <c r="E342" s="85"/>
      <c r="F342" s="85"/>
      <c r="G342" s="74"/>
      <c r="H342" s="75"/>
      <c r="I342" s="76"/>
      <c r="J342" s="4"/>
    </row>
    <row r="343" spans="1:1024" ht="15.75" x14ac:dyDescent="0.25">
      <c r="A343" s="13"/>
      <c r="B343" s="82"/>
      <c r="C343" s="83"/>
      <c r="D343" s="87"/>
      <c r="E343" s="85"/>
      <c r="F343" s="85"/>
      <c r="G343" s="74"/>
      <c r="H343" s="75"/>
      <c r="I343" s="76"/>
      <c r="J343" s="4"/>
    </row>
    <row r="344" spans="1:1024" ht="15.75" x14ac:dyDescent="0.25">
      <c r="A344" s="13"/>
      <c r="B344" s="82"/>
      <c r="C344" s="83"/>
      <c r="D344" s="87"/>
      <c r="E344" s="85"/>
      <c r="F344" s="85"/>
      <c r="G344" s="74"/>
      <c r="H344" s="75"/>
      <c r="I344" s="76"/>
      <c r="J344" s="4"/>
    </row>
    <row r="345" spans="1:1024" ht="15.75" x14ac:dyDescent="0.25">
      <c r="A345" s="13"/>
      <c r="B345" s="82"/>
      <c r="C345" s="83"/>
      <c r="D345" s="87"/>
      <c r="E345" s="85"/>
      <c r="F345" s="85"/>
      <c r="G345" s="74"/>
      <c r="H345" s="75"/>
      <c r="I345" s="76"/>
      <c r="J345" s="4"/>
    </row>
    <row r="346" spans="1:1024" ht="15.75" x14ac:dyDescent="0.25">
      <c r="A346" s="13"/>
      <c r="B346" s="82"/>
      <c r="C346" s="83"/>
      <c r="D346" s="87"/>
      <c r="E346" s="85"/>
      <c r="F346" s="85"/>
      <c r="G346" s="74"/>
      <c r="H346" s="75"/>
      <c r="I346" s="76"/>
      <c r="J346" s="4"/>
    </row>
    <row r="347" spans="1:1024" ht="15.75" x14ac:dyDescent="0.25">
      <c r="A347" s="13"/>
      <c r="B347" s="82"/>
      <c r="C347" s="83"/>
      <c r="D347" s="87"/>
      <c r="E347" s="85"/>
      <c r="F347" s="85"/>
      <c r="G347" s="74"/>
      <c r="H347" s="75"/>
      <c r="I347" s="76"/>
      <c r="J347" s="4"/>
    </row>
    <row r="348" spans="1:1024" ht="15.75" x14ac:dyDescent="0.25">
      <c r="A348" s="13"/>
      <c r="B348" s="82"/>
      <c r="C348" s="83"/>
      <c r="D348" s="87"/>
      <c r="E348" s="85"/>
      <c r="F348" s="85"/>
      <c r="G348" s="74"/>
      <c r="H348" s="75"/>
      <c r="I348" s="76"/>
      <c r="J348" s="4"/>
    </row>
    <row r="349" spans="1:1024" s="181" customFormat="1" ht="24" customHeight="1" x14ac:dyDescent="0.25">
      <c r="A349" s="261" t="s">
        <v>78</v>
      </c>
      <c r="B349" s="411" t="s">
        <v>79</v>
      </c>
      <c r="C349" s="411"/>
      <c r="D349" s="411"/>
      <c r="E349" s="411"/>
      <c r="F349" s="411"/>
      <c r="G349" s="411"/>
      <c r="H349" s="265" t="s">
        <v>15</v>
      </c>
      <c r="I349" s="263">
        <f>C372</f>
        <v>115.31</v>
      </c>
      <c r="J349" s="179"/>
      <c r="K349" s="180"/>
      <c r="L349" s="180"/>
      <c r="M349" s="180"/>
      <c r="N349" s="180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180"/>
      <c r="AT349" s="180"/>
      <c r="AU349" s="180"/>
      <c r="AV349" s="180"/>
      <c r="AW349" s="180"/>
      <c r="AX349" s="180"/>
      <c r="AY349" s="180"/>
      <c r="AZ349" s="180"/>
      <c r="BA349" s="180"/>
      <c r="BB349" s="180"/>
      <c r="BC349" s="180"/>
      <c r="BD349" s="180"/>
      <c r="BE349" s="180"/>
      <c r="BF349" s="180"/>
      <c r="BG349" s="180"/>
      <c r="BH349" s="180"/>
      <c r="BI349" s="180"/>
      <c r="BJ349" s="180"/>
      <c r="BK349" s="180"/>
      <c r="BL349" s="180"/>
      <c r="BM349" s="180"/>
      <c r="BN349" s="180"/>
      <c r="BO349" s="180"/>
      <c r="BP349" s="180"/>
      <c r="BQ349" s="180"/>
      <c r="BR349" s="180"/>
      <c r="BS349" s="180"/>
      <c r="BT349" s="180"/>
      <c r="BU349" s="180"/>
      <c r="BV349" s="180"/>
      <c r="BW349" s="180"/>
      <c r="BX349" s="180"/>
      <c r="BY349" s="180"/>
      <c r="BZ349" s="180"/>
      <c r="CA349" s="180"/>
      <c r="CB349" s="180"/>
      <c r="CC349" s="180"/>
      <c r="CD349" s="180"/>
      <c r="CE349" s="180"/>
      <c r="CF349" s="180"/>
      <c r="CG349" s="180"/>
      <c r="CH349" s="180"/>
      <c r="CI349" s="180"/>
      <c r="CJ349" s="180"/>
      <c r="CK349" s="180"/>
      <c r="CL349" s="180"/>
      <c r="CM349" s="180"/>
      <c r="CN349" s="180"/>
      <c r="CO349" s="180"/>
      <c r="CP349" s="180"/>
      <c r="CQ349" s="180"/>
      <c r="CR349" s="180"/>
      <c r="CS349" s="180"/>
      <c r="CT349" s="180"/>
      <c r="CU349" s="180"/>
      <c r="CV349" s="180"/>
      <c r="CW349" s="180"/>
      <c r="CX349" s="180"/>
      <c r="CY349" s="180"/>
      <c r="CZ349" s="180"/>
      <c r="DA349" s="180"/>
      <c r="DB349" s="180"/>
      <c r="DC349" s="180"/>
      <c r="DD349" s="180"/>
      <c r="DE349" s="180"/>
      <c r="DF349" s="180"/>
      <c r="DG349" s="180"/>
      <c r="DH349" s="180"/>
      <c r="DI349" s="180"/>
      <c r="DJ349" s="180"/>
      <c r="DK349" s="180"/>
      <c r="DL349" s="180"/>
      <c r="DM349" s="180"/>
      <c r="DN349" s="180"/>
      <c r="DO349" s="180"/>
      <c r="DP349" s="180"/>
      <c r="DQ349" s="180"/>
      <c r="DR349" s="180"/>
      <c r="DS349" s="180"/>
      <c r="DT349" s="180"/>
      <c r="DU349" s="180"/>
      <c r="DV349" s="180"/>
      <c r="DW349" s="180"/>
      <c r="DX349" s="180"/>
      <c r="DY349" s="180"/>
      <c r="DZ349" s="180"/>
      <c r="EA349" s="180"/>
      <c r="EB349" s="180"/>
      <c r="EC349" s="180"/>
      <c r="ED349" s="180"/>
      <c r="EE349" s="180"/>
      <c r="EF349" s="180"/>
      <c r="EG349" s="180"/>
      <c r="EH349" s="180"/>
      <c r="EI349" s="180"/>
      <c r="EJ349" s="180"/>
      <c r="EK349" s="180"/>
      <c r="EL349" s="180"/>
      <c r="EM349" s="180"/>
      <c r="EN349" s="180"/>
      <c r="EO349" s="180"/>
      <c r="EP349" s="180"/>
      <c r="EQ349" s="180"/>
      <c r="ER349" s="180"/>
      <c r="ES349" s="180"/>
      <c r="ET349" s="180"/>
      <c r="EU349" s="180"/>
      <c r="EV349" s="180"/>
      <c r="EW349" s="180"/>
      <c r="EX349" s="180"/>
      <c r="EY349" s="180"/>
      <c r="EZ349" s="180"/>
      <c r="FA349" s="180"/>
      <c r="FB349" s="180"/>
      <c r="FC349" s="180"/>
      <c r="FD349" s="180"/>
      <c r="FE349" s="180"/>
      <c r="FF349" s="180"/>
      <c r="FG349" s="180"/>
      <c r="FH349" s="180"/>
      <c r="FI349" s="180"/>
      <c r="FJ349" s="180"/>
      <c r="FK349" s="180"/>
      <c r="FL349" s="180"/>
      <c r="FM349" s="180"/>
      <c r="FN349" s="180"/>
      <c r="FO349" s="180"/>
      <c r="FP349" s="180"/>
      <c r="FQ349" s="180"/>
      <c r="FR349" s="180"/>
      <c r="FS349" s="180"/>
      <c r="FT349" s="180"/>
      <c r="FU349" s="180"/>
      <c r="FV349" s="180"/>
      <c r="FW349" s="180"/>
      <c r="FX349" s="180"/>
      <c r="FY349" s="180"/>
      <c r="FZ349" s="180"/>
      <c r="GA349" s="180"/>
      <c r="GB349" s="180"/>
      <c r="GC349" s="180"/>
      <c r="GD349" s="180"/>
      <c r="GE349" s="180"/>
      <c r="GF349" s="180"/>
      <c r="GG349" s="180"/>
      <c r="GH349" s="180"/>
      <c r="GI349" s="180"/>
      <c r="GJ349" s="180"/>
      <c r="GK349" s="180"/>
      <c r="GL349" s="180"/>
      <c r="GM349" s="180"/>
      <c r="GN349" s="180"/>
      <c r="GO349" s="180"/>
      <c r="GP349" s="180"/>
      <c r="GQ349" s="180"/>
      <c r="GR349" s="180"/>
      <c r="GS349" s="180"/>
      <c r="GT349" s="180"/>
      <c r="GU349" s="180"/>
      <c r="GV349" s="180"/>
      <c r="GW349" s="180"/>
      <c r="GX349" s="180"/>
      <c r="GY349" s="180"/>
      <c r="GZ349" s="180"/>
      <c r="HA349" s="180"/>
      <c r="HB349" s="180"/>
      <c r="HC349" s="180"/>
      <c r="HD349" s="180"/>
      <c r="HE349" s="180"/>
      <c r="HF349" s="180"/>
      <c r="HG349" s="180"/>
      <c r="HH349" s="180"/>
      <c r="HI349" s="180"/>
      <c r="HJ349" s="180"/>
      <c r="HK349" s="180"/>
      <c r="HL349" s="180"/>
      <c r="HM349" s="180"/>
      <c r="HN349" s="180"/>
      <c r="HO349" s="180"/>
      <c r="HP349" s="180"/>
      <c r="HQ349" s="180"/>
      <c r="HR349" s="180"/>
      <c r="HS349" s="180"/>
      <c r="HT349" s="180"/>
      <c r="HU349" s="180"/>
      <c r="HV349" s="180"/>
      <c r="HW349" s="180"/>
      <c r="HX349" s="180"/>
      <c r="HY349" s="180"/>
      <c r="HZ349" s="180"/>
      <c r="IA349" s="180"/>
      <c r="IB349" s="180"/>
      <c r="IC349" s="180"/>
      <c r="ID349" s="180"/>
      <c r="IE349" s="180"/>
      <c r="IF349" s="180"/>
      <c r="IG349" s="180"/>
      <c r="IH349" s="180"/>
      <c r="II349" s="180"/>
      <c r="IJ349" s="180"/>
      <c r="IK349" s="180"/>
      <c r="IL349" s="180"/>
      <c r="IM349" s="180"/>
      <c r="IN349" s="180"/>
      <c r="IO349" s="180"/>
      <c r="IP349" s="180"/>
      <c r="IQ349" s="180"/>
      <c r="IR349" s="180"/>
      <c r="IS349" s="180"/>
      <c r="IT349" s="180"/>
      <c r="IU349" s="180"/>
      <c r="IV349" s="180"/>
      <c r="IW349" s="180"/>
      <c r="IX349" s="180"/>
      <c r="IY349" s="180"/>
      <c r="IZ349" s="180"/>
      <c r="JA349" s="180"/>
      <c r="JB349" s="180"/>
      <c r="JC349" s="180"/>
      <c r="JD349" s="180"/>
      <c r="JE349" s="180"/>
      <c r="JF349" s="180"/>
      <c r="JG349" s="180"/>
      <c r="JH349" s="180"/>
      <c r="JI349" s="180"/>
      <c r="JJ349" s="180"/>
      <c r="JK349" s="180"/>
      <c r="JL349" s="180"/>
      <c r="JM349" s="180"/>
      <c r="JN349" s="180"/>
      <c r="JO349" s="180"/>
      <c r="JP349" s="180"/>
      <c r="JQ349" s="180"/>
      <c r="JR349" s="180"/>
      <c r="JS349" s="180"/>
      <c r="JT349" s="180"/>
      <c r="JU349" s="180"/>
      <c r="JV349" s="180"/>
      <c r="JW349" s="180"/>
      <c r="JX349" s="180"/>
      <c r="JY349" s="180"/>
      <c r="JZ349" s="180"/>
      <c r="KA349" s="180"/>
      <c r="KB349" s="180"/>
      <c r="KC349" s="180"/>
      <c r="KD349" s="180"/>
      <c r="KE349" s="180"/>
      <c r="KF349" s="180"/>
      <c r="KG349" s="180"/>
      <c r="KH349" s="180"/>
      <c r="KI349" s="180"/>
      <c r="KJ349" s="180"/>
      <c r="KK349" s="180"/>
      <c r="KL349" s="180"/>
      <c r="KM349" s="180"/>
      <c r="KN349" s="180"/>
      <c r="KO349" s="180"/>
      <c r="KP349" s="180"/>
      <c r="KQ349" s="180"/>
      <c r="KR349" s="180"/>
      <c r="KS349" s="180"/>
      <c r="KT349" s="180"/>
      <c r="KU349" s="180"/>
      <c r="KV349" s="180"/>
      <c r="KW349" s="180"/>
      <c r="KX349" s="180"/>
      <c r="KY349" s="180"/>
      <c r="KZ349" s="180"/>
      <c r="LA349" s="180"/>
      <c r="LB349" s="180"/>
      <c r="LC349" s="180"/>
      <c r="LD349" s="180"/>
      <c r="LE349" s="180"/>
      <c r="LF349" s="180"/>
      <c r="LG349" s="180"/>
      <c r="LH349" s="180"/>
      <c r="LI349" s="180"/>
      <c r="LJ349" s="180"/>
      <c r="LK349" s="180"/>
      <c r="LL349" s="180"/>
      <c r="LM349" s="180"/>
      <c r="LN349" s="180"/>
      <c r="LO349" s="180"/>
      <c r="LP349" s="180"/>
      <c r="LQ349" s="180"/>
      <c r="LR349" s="180"/>
      <c r="LS349" s="180"/>
      <c r="LT349" s="180"/>
      <c r="LU349" s="180"/>
      <c r="LV349" s="180"/>
      <c r="LW349" s="180"/>
      <c r="LX349" s="180"/>
      <c r="LY349" s="180"/>
      <c r="LZ349" s="180"/>
      <c r="MA349" s="180"/>
      <c r="MB349" s="180"/>
      <c r="MC349" s="180"/>
      <c r="MD349" s="180"/>
      <c r="ME349" s="180"/>
      <c r="MF349" s="180"/>
      <c r="MG349" s="180"/>
      <c r="MH349" s="180"/>
      <c r="MI349" s="180"/>
      <c r="MJ349" s="180"/>
      <c r="MK349" s="180"/>
      <c r="ML349" s="180"/>
      <c r="MM349" s="180"/>
      <c r="MN349" s="180"/>
      <c r="MO349" s="180"/>
      <c r="MP349" s="180"/>
      <c r="MQ349" s="180"/>
      <c r="MR349" s="180"/>
      <c r="MS349" s="180"/>
      <c r="MT349" s="180"/>
      <c r="MU349" s="180"/>
      <c r="MV349" s="180"/>
      <c r="MW349" s="180"/>
      <c r="MX349" s="180"/>
      <c r="MY349" s="180"/>
      <c r="MZ349" s="180"/>
      <c r="NA349" s="180"/>
      <c r="NB349" s="180"/>
      <c r="NC349" s="180"/>
      <c r="ND349" s="180"/>
      <c r="NE349" s="180"/>
      <c r="NF349" s="180"/>
      <c r="NG349" s="180"/>
      <c r="NH349" s="180"/>
      <c r="NI349" s="180"/>
      <c r="NJ349" s="180"/>
      <c r="NK349" s="180"/>
      <c r="NL349" s="180"/>
      <c r="NM349" s="180"/>
      <c r="NN349" s="180"/>
      <c r="NO349" s="180"/>
      <c r="NP349" s="180"/>
      <c r="NQ349" s="180"/>
      <c r="NR349" s="180"/>
      <c r="NS349" s="180"/>
      <c r="NT349" s="180"/>
      <c r="NU349" s="180"/>
      <c r="NV349" s="180"/>
      <c r="NW349" s="180"/>
      <c r="NX349" s="180"/>
      <c r="NY349" s="180"/>
      <c r="NZ349" s="180"/>
      <c r="OA349" s="180"/>
      <c r="OB349" s="180"/>
      <c r="OC349" s="180"/>
      <c r="OD349" s="180"/>
      <c r="OE349" s="180"/>
      <c r="OF349" s="180"/>
      <c r="OG349" s="180"/>
      <c r="OH349" s="180"/>
      <c r="OI349" s="180"/>
      <c r="OJ349" s="180"/>
      <c r="OK349" s="180"/>
      <c r="OL349" s="180"/>
      <c r="OM349" s="180"/>
      <c r="ON349" s="180"/>
      <c r="OO349" s="180"/>
      <c r="OP349" s="180"/>
      <c r="OQ349" s="180"/>
      <c r="OR349" s="180"/>
      <c r="OS349" s="180"/>
      <c r="OT349" s="180"/>
      <c r="OU349" s="180"/>
      <c r="OV349" s="180"/>
      <c r="OW349" s="180"/>
      <c r="OX349" s="180"/>
      <c r="OY349" s="180"/>
      <c r="OZ349" s="180"/>
      <c r="PA349" s="180"/>
      <c r="PB349" s="180"/>
      <c r="PC349" s="180"/>
      <c r="PD349" s="180"/>
      <c r="PE349" s="180"/>
      <c r="PF349" s="180"/>
      <c r="PG349" s="180"/>
      <c r="PH349" s="180"/>
      <c r="PI349" s="180"/>
      <c r="PJ349" s="180"/>
      <c r="PK349" s="180"/>
      <c r="PL349" s="180"/>
      <c r="PM349" s="180"/>
      <c r="PN349" s="180"/>
      <c r="PO349" s="180"/>
      <c r="PP349" s="180"/>
      <c r="PQ349" s="180"/>
      <c r="PR349" s="180"/>
      <c r="PS349" s="180"/>
      <c r="PT349" s="180"/>
      <c r="PU349" s="180"/>
      <c r="PV349" s="180"/>
      <c r="PW349" s="180"/>
      <c r="PX349" s="180"/>
      <c r="PY349" s="180"/>
      <c r="PZ349" s="180"/>
      <c r="QA349" s="180"/>
      <c r="QB349" s="180"/>
      <c r="QC349" s="180"/>
      <c r="QD349" s="180"/>
      <c r="QE349" s="180"/>
      <c r="QF349" s="180"/>
      <c r="QG349" s="180"/>
      <c r="QH349" s="180"/>
      <c r="QI349" s="180"/>
      <c r="QJ349" s="180"/>
      <c r="QK349" s="180"/>
      <c r="QL349" s="180"/>
      <c r="QM349" s="180"/>
      <c r="QN349" s="180"/>
      <c r="QO349" s="180"/>
      <c r="QP349" s="180"/>
      <c r="QQ349" s="180"/>
      <c r="QR349" s="180"/>
      <c r="QS349" s="180"/>
      <c r="QT349" s="180"/>
      <c r="QU349" s="180"/>
      <c r="QV349" s="180"/>
      <c r="QW349" s="180"/>
      <c r="QX349" s="180"/>
      <c r="QY349" s="180"/>
      <c r="QZ349" s="180"/>
      <c r="RA349" s="180"/>
      <c r="RB349" s="180"/>
      <c r="RC349" s="180"/>
      <c r="RD349" s="180"/>
      <c r="RE349" s="180"/>
      <c r="RF349" s="180"/>
      <c r="RG349" s="180"/>
      <c r="RH349" s="180"/>
      <c r="RI349" s="180"/>
      <c r="RJ349" s="180"/>
      <c r="RK349" s="180"/>
      <c r="RL349" s="180"/>
      <c r="RM349" s="180"/>
      <c r="RN349" s="180"/>
      <c r="RO349" s="180"/>
      <c r="RP349" s="180"/>
      <c r="RQ349" s="180"/>
      <c r="RR349" s="180"/>
      <c r="RS349" s="180"/>
      <c r="RT349" s="180"/>
      <c r="RU349" s="180"/>
      <c r="RV349" s="180"/>
      <c r="RW349" s="180"/>
      <c r="RX349" s="180"/>
      <c r="RY349" s="180"/>
      <c r="RZ349" s="180"/>
      <c r="SA349" s="180"/>
      <c r="SB349" s="180"/>
      <c r="SC349" s="180"/>
      <c r="SD349" s="180"/>
      <c r="SE349" s="180"/>
      <c r="SF349" s="180"/>
      <c r="SG349" s="180"/>
      <c r="SH349" s="180"/>
      <c r="SI349" s="180"/>
      <c r="SJ349" s="180"/>
      <c r="SK349" s="180"/>
      <c r="SL349" s="180"/>
      <c r="SM349" s="180"/>
      <c r="SN349" s="180"/>
      <c r="SO349" s="180"/>
      <c r="SP349" s="180"/>
      <c r="SQ349" s="180"/>
      <c r="SR349" s="180"/>
      <c r="SS349" s="180"/>
      <c r="ST349" s="180"/>
      <c r="SU349" s="180"/>
      <c r="SV349" s="180"/>
      <c r="SW349" s="180"/>
      <c r="SX349" s="180"/>
      <c r="SY349" s="180"/>
      <c r="SZ349" s="180"/>
      <c r="TA349" s="180"/>
      <c r="TB349" s="180"/>
      <c r="TC349" s="180"/>
      <c r="TD349" s="180"/>
      <c r="TE349" s="180"/>
      <c r="TF349" s="180"/>
      <c r="TG349" s="180"/>
      <c r="TH349" s="180"/>
      <c r="TI349" s="180"/>
      <c r="TJ349" s="180"/>
      <c r="TK349" s="180"/>
      <c r="TL349" s="180"/>
      <c r="TM349" s="180"/>
      <c r="TN349" s="180"/>
      <c r="TO349" s="180"/>
      <c r="TP349" s="180"/>
      <c r="TQ349" s="180"/>
      <c r="TR349" s="180"/>
      <c r="TS349" s="180"/>
      <c r="TT349" s="180"/>
      <c r="TU349" s="180"/>
      <c r="TV349" s="180"/>
      <c r="TW349" s="180"/>
      <c r="TX349" s="180"/>
      <c r="TY349" s="180"/>
      <c r="TZ349" s="180"/>
      <c r="UA349" s="180"/>
      <c r="UB349" s="180"/>
      <c r="UC349" s="180"/>
      <c r="UD349" s="180"/>
      <c r="UE349" s="180"/>
      <c r="UF349" s="180"/>
      <c r="UG349" s="180"/>
      <c r="UH349" s="180"/>
      <c r="UI349" s="180"/>
      <c r="UJ349" s="180"/>
      <c r="UK349" s="180"/>
      <c r="UL349" s="180"/>
      <c r="UM349" s="180"/>
      <c r="UN349" s="180"/>
      <c r="UO349" s="180"/>
      <c r="UP349" s="180"/>
      <c r="UQ349" s="180"/>
      <c r="UR349" s="180"/>
      <c r="US349" s="180"/>
      <c r="UT349" s="180"/>
      <c r="UU349" s="180"/>
      <c r="UV349" s="180"/>
      <c r="UW349" s="180"/>
      <c r="UX349" s="180"/>
      <c r="UY349" s="180"/>
      <c r="UZ349" s="180"/>
      <c r="VA349" s="180"/>
      <c r="VB349" s="180"/>
      <c r="VC349" s="180"/>
      <c r="VD349" s="180"/>
      <c r="VE349" s="180"/>
      <c r="VF349" s="180"/>
      <c r="VG349" s="180"/>
      <c r="VH349" s="180"/>
      <c r="VI349" s="180"/>
      <c r="VJ349" s="180"/>
      <c r="VK349" s="180"/>
      <c r="VL349" s="180"/>
      <c r="VM349" s="180"/>
      <c r="VN349" s="180"/>
      <c r="VO349" s="180"/>
      <c r="VP349" s="180"/>
      <c r="VQ349" s="180"/>
      <c r="VR349" s="180"/>
      <c r="VS349" s="180"/>
      <c r="VT349" s="180"/>
      <c r="VU349" s="180"/>
      <c r="VV349" s="180"/>
      <c r="VW349" s="180"/>
      <c r="VX349" s="180"/>
      <c r="VY349" s="180"/>
      <c r="VZ349" s="180"/>
      <c r="WA349" s="180"/>
      <c r="WB349" s="180"/>
      <c r="WC349" s="180"/>
      <c r="WD349" s="180"/>
      <c r="WE349" s="180"/>
      <c r="WF349" s="180"/>
      <c r="WG349" s="180"/>
      <c r="WH349" s="180"/>
      <c r="WI349" s="180"/>
      <c r="WJ349" s="180"/>
      <c r="WK349" s="180"/>
      <c r="WL349" s="180"/>
      <c r="WM349" s="180"/>
      <c r="WN349" s="180"/>
      <c r="WO349" s="180"/>
      <c r="WP349" s="180"/>
      <c r="WQ349" s="180"/>
      <c r="WR349" s="180"/>
      <c r="WS349" s="180"/>
      <c r="WT349" s="180"/>
      <c r="WU349" s="180"/>
      <c r="WV349" s="180"/>
      <c r="WW349" s="180"/>
      <c r="WX349" s="180"/>
      <c r="WY349" s="180"/>
      <c r="WZ349" s="180"/>
      <c r="XA349" s="180"/>
      <c r="XB349" s="180"/>
      <c r="XC349" s="180"/>
      <c r="XD349" s="180"/>
      <c r="XE349" s="180"/>
      <c r="XF349" s="180"/>
      <c r="XG349" s="180"/>
      <c r="XH349" s="180"/>
      <c r="XI349" s="180"/>
      <c r="XJ349" s="180"/>
      <c r="XK349" s="180"/>
      <c r="XL349" s="180"/>
      <c r="XM349" s="180"/>
      <c r="XN349" s="180"/>
      <c r="XO349" s="180"/>
      <c r="XP349" s="180"/>
      <c r="XQ349" s="180"/>
      <c r="XR349" s="180"/>
      <c r="XS349" s="180"/>
      <c r="XT349" s="180"/>
      <c r="XU349" s="180"/>
      <c r="XV349" s="180"/>
      <c r="XW349" s="180"/>
      <c r="XX349" s="180"/>
      <c r="XY349" s="180"/>
      <c r="XZ349" s="180"/>
      <c r="YA349" s="180"/>
      <c r="YB349" s="180"/>
      <c r="YC349" s="180"/>
      <c r="YD349" s="180"/>
      <c r="YE349" s="180"/>
      <c r="YF349" s="180"/>
      <c r="YG349" s="180"/>
      <c r="YH349" s="180"/>
      <c r="YI349" s="180"/>
      <c r="YJ349" s="180"/>
      <c r="YK349" s="180"/>
      <c r="YL349" s="180"/>
      <c r="YM349" s="180"/>
      <c r="YN349" s="180"/>
      <c r="YO349" s="180"/>
      <c r="YP349" s="180"/>
      <c r="YQ349" s="180"/>
      <c r="YR349" s="180"/>
      <c r="YS349" s="180"/>
      <c r="YT349" s="180"/>
      <c r="YU349" s="180"/>
      <c r="YV349" s="180"/>
      <c r="YW349" s="180"/>
      <c r="YX349" s="180"/>
      <c r="YY349" s="180"/>
      <c r="YZ349" s="180"/>
      <c r="ZA349" s="180"/>
      <c r="ZB349" s="180"/>
      <c r="ZC349" s="180"/>
      <c r="ZD349" s="180"/>
      <c r="ZE349" s="180"/>
      <c r="ZF349" s="180"/>
      <c r="ZG349" s="180"/>
      <c r="ZH349" s="180"/>
      <c r="ZI349" s="180"/>
      <c r="ZJ349" s="180"/>
      <c r="ZK349" s="180"/>
      <c r="ZL349" s="180"/>
      <c r="ZM349" s="180"/>
      <c r="ZN349" s="180"/>
      <c r="ZO349" s="180"/>
      <c r="ZP349" s="180"/>
      <c r="ZQ349" s="180"/>
      <c r="ZR349" s="180"/>
      <c r="ZS349" s="180"/>
      <c r="ZT349" s="180"/>
      <c r="ZU349" s="180"/>
      <c r="ZV349" s="180"/>
      <c r="ZW349" s="180"/>
      <c r="ZX349" s="180"/>
      <c r="ZY349" s="180"/>
      <c r="ZZ349" s="180"/>
      <c r="AAA349" s="180"/>
      <c r="AAB349" s="180"/>
      <c r="AAC349" s="180"/>
      <c r="AAD349" s="180"/>
      <c r="AAE349" s="180"/>
      <c r="AAF349" s="180"/>
      <c r="AAG349" s="180"/>
      <c r="AAH349" s="180"/>
      <c r="AAI349" s="180"/>
      <c r="AAJ349" s="180"/>
      <c r="AAK349" s="180"/>
      <c r="AAL349" s="180"/>
      <c r="AAM349" s="180"/>
      <c r="AAN349" s="180"/>
      <c r="AAO349" s="180"/>
      <c r="AAP349" s="180"/>
      <c r="AAQ349" s="180"/>
      <c r="AAR349" s="180"/>
      <c r="AAS349" s="180"/>
      <c r="AAT349" s="180"/>
      <c r="AAU349" s="180"/>
      <c r="AAV349" s="180"/>
      <c r="AAW349" s="180"/>
      <c r="AAX349" s="180"/>
      <c r="AAY349" s="180"/>
      <c r="AAZ349" s="180"/>
      <c r="ABA349" s="180"/>
      <c r="ABB349" s="180"/>
      <c r="ABC349" s="180"/>
      <c r="ABD349" s="180"/>
      <c r="ABE349" s="180"/>
      <c r="ABF349" s="180"/>
      <c r="ABG349" s="180"/>
      <c r="ABH349" s="180"/>
      <c r="ABI349" s="180"/>
      <c r="ABJ349" s="180"/>
      <c r="ABK349" s="180"/>
      <c r="ABL349" s="180"/>
      <c r="ABM349" s="180"/>
      <c r="ABN349" s="180"/>
      <c r="ABO349" s="180"/>
      <c r="ABP349" s="180"/>
      <c r="ABQ349" s="180"/>
      <c r="ABR349" s="180"/>
      <c r="ABS349" s="180"/>
      <c r="ABT349" s="180"/>
      <c r="ABU349" s="180"/>
      <c r="ABV349" s="180"/>
      <c r="ABW349" s="180"/>
      <c r="ABX349" s="180"/>
      <c r="ABY349" s="180"/>
      <c r="ABZ349" s="180"/>
      <c r="ACA349" s="180"/>
      <c r="ACB349" s="180"/>
      <c r="ACC349" s="180"/>
      <c r="ACD349" s="180"/>
      <c r="ACE349" s="180"/>
      <c r="ACF349" s="180"/>
      <c r="ACG349" s="180"/>
      <c r="ACH349" s="180"/>
      <c r="ACI349" s="180"/>
      <c r="ACJ349" s="180"/>
      <c r="ACK349" s="180"/>
      <c r="ACL349" s="180"/>
      <c r="ACM349" s="180"/>
      <c r="ACN349" s="180"/>
      <c r="ACO349" s="180"/>
      <c r="ACP349" s="180"/>
      <c r="ACQ349" s="180"/>
      <c r="ACR349" s="180"/>
      <c r="ACS349" s="180"/>
      <c r="ACT349" s="180"/>
      <c r="ACU349" s="180"/>
      <c r="ACV349" s="180"/>
      <c r="ACW349" s="180"/>
      <c r="ACX349" s="180"/>
      <c r="ACY349" s="180"/>
      <c r="ACZ349" s="180"/>
      <c r="ADA349" s="180"/>
      <c r="ADB349" s="180"/>
      <c r="ADC349" s="180"/>
      <c r="ADD349" s="180"/>
      <c r="ADE349" s="180"/>
      <c r="ADF349" s="180"/>
      <c r="ADG349" s="180"/>
      <c r="ADH349" s="180"/>
      <c r="ADI349" s="180"/>
      <c r="ADJ349" s="180"/>
      <c r="ADK349" s="180"/>
      <c r="ADL349" s="180"/>
      <c r="ADM349" s="180"/>
      <c r="ADN349" s="180"/>
      <c r="ADO349" s="180"/>
      <c r="ADP349" s="180"/>
      <c r="ADQ349" s="180"/>
      <c r="ADR349" s="180"/>
      <c r="ADS349" s="180"/>
      <c r="ADT349" s="180"/>
      <c r="ADU349" s="180"/>
      <c r="ADV349" s="180"/>
      <c r="ADW349" s="180"/>
      <c r="ADX349" s="180"/>
      <c r="ADY349" s="180"/>
      <c r="ADZ349" s="180"/>
      <c r="AEA349" s="180"/>
      <c r="AEB349" s="180"/>
      <c r="AEC349" s="180"/>
      <c r="AED349" s="180"/>
      <c r="AEE349" s="180"/>
      <c r="AEF349" s="180"/>
      <c r="AEG349" s="180"/>
      <c r="AEH349" s="180"/>
      <c r="AEI349" s="180"/>
      <c r="AEJ349" s="180"/>
      <c r="AEK349" s="180"/>
      <c r="AEL349" s="180"/>
      <c r="AEM349" s="180"/>
      <c r="AEN349" s="180"/>
      <c r="AEO349" s="180"/>
      <c r="AEP349" s="180"/>
      <c r="AEQ349" s="180"/>
      <c r="AER349" s="180"/>
      <c r="AES349" s="180"/>
      <c r="AET349" s="180"/>
      <c r="AEU349" s="180"/>
      <c r="AEV349" s="180"/>
      <c r="AEW349" s="180"/>
      <c r="AEX349" s="180"/>
      <c r="AEY349" s="180"/>
      <c r="AEZ349" s="180"/>
      <c r="AFA349" s="180"/>
      <c r="AFB349" s="180"/>
      <c r="AFC349" s="180"/>
      <c r="AFD349" s="180"/>
      <c r="AFE349" s="180"/>
      <c r="AFF349" s="180"/>
      <c r="AFG349" s="180"/>
      <c r="AFH349" s="180"/>
      <c r="AFI349" s="180"/>
      <c r="AFJ349" s="180"/>
      <c r="AFK349" s="180"/>
      <c r="AFL349" s="180"/>
      <c r="AFM349" s="180"/>
      <c r="AFN349" s="180"/>
      <c r="AFO349" s="180"/>
      <c r="AFP349" s="180"/>
      <c r="AFQ349" s="180"/>
      <c r="AFR349" s="180"/>
      <c r="AFS349" s="180"/>
      <c r="AFT349" s="180"/>
      <c r="AFU349" s="180"/>
      <c r="AFV349" s="180"/>
      <c r="AFW349" s="180"/>
      <c r="AFX349" s="180"/>
      <c r="AFY349" s="180"/>
      <c r="AFZ349" s="180"/>
      <c r="AGA349" s="180"/>
      <c r="AGB349" s="180"/>
      <c r="AGC349" s="180"/>
      <c r="AGD349" s="180"/>
      <c r="AGE349" s="180"/>
      <c r="AGF349" s="180"/>
      <c r="AGG349" s="180"/>
      <c r="AGH349" s="180"/>
      <c r="AGI349" s="180"/>
      <c r="AGJ349" s="180"/>
      <c r="AGK349" s="180"/>
      <c r="AGL349" s="180"/>
      <c r="AGM349" s="180"/>
      <c r="AGN349" s="180"/>
      <c r="AGO349" s="180"/>
      <c r="AGP349" s="180"/>
      <c r="AGQ349" s="180"/>
      <c r="AGR349" s="180"/>
      <c r="AGS349" s="180"/>
      <c r="AGT349" s="180"/>
      <c r="AGU349" s="180"/>
      <c r="AGV349" s="180"/>
      <c r="AGW349" s="180"/>
      <c r="AGX349" s="180"/>
      <c r="AGY349" s="180"/>
      <c r="AGZ349" s="180"/>
      <c r="AHA349" s="180"/>
      <c r="AHB349" s="180"/>
      <c r="AHC349" s="180"/>
      <c r="AHD349" s="180"/>
      <c r="AHE349" s="180"/>
      <c r="AHF349" s="180"/>
      <c r="AHG349" s="180"/>
      <c r="AHH349" s="180"/>
      <c r="AHI349" s="180"/>
      <c r="AHJ349" s="180"/>
      <c r="AHK349" s="180"/>
      <c r="AHL349" s="180"/>
      <c r="AHM349" s="180"/>
      <c r="AHN349" s="180"/>
      <c r="AHO349" s="180"/>
      <c r="AHP349" s="180"/>
      <c r="AHQ349" s="180"/>
      <c r="AHR349" s="180"/>
      <c r="AHS349" s="180"/>
      <c r="AHT349" s="180"/>
      <c r="AHU349" s="180"/>
      <c r="AHV349" s="180"/>
      <c r="AHW349" s="180"/>
      <c r="AHX349" s="180"/>
      <c r="AHY349" s="180"/>
      <c r="AHZ349" s="180"/>
      <c r="AIA349" s="180"/>
      <c r="AIB349" s="180"/>
      <c r="AIC349" s="180"/>
      <c r="AID349" s="180"/>
      <c r="AIE349" s="180"/>
      <c r="AIF349" s="180"/>
      <c r="AIG349" s="180"/>
      <c r="AIH349" s="180"/>
      <c r="AII349" s="180"/>
      <c r="AIJ349" s="180"/>
      <c r="AIK349" s="180"/>
      <c r="AIL349" s="180"/>
      <c r="AIM349" s="180"/>
      <c r="AIN349" s="180"/>
      <c r="AIO349" s="180"/>
      <c r="AIP349" s="180"/>
      <c r="AIQ349" s="180"/>
      <c r="AIR349" s="180"/>
      <c r="AIS349" s="180"/>
      <c r="AIT349" s="180"/>
      <c r="AIU349" s="180"/>
      <c r="AIV349" s="180"/>
      <c r="AIW349" s="180"/>
      <c r="AIX349" s="180"/>
      <c r="AIY349" s="180"/>
      <c r="AIZ349" s="180"/>
      <c r="AJA349" s="180"/>
      <c r="AJB349" s="180"/>
      <c r="AJC349" s="180"/>
      <c r="AJD349" s="180"/>
      <c r="AJE349" s="180"/>
      <c r="AJF349" s="180"/>
      <c r="AJG349" s="180"/>
      <c r="AJH349" s="180"/>
      <c r="AJI349" s="180"/>
      <c r="AJJ349" s="180"/>
      <c r="AJK349" s="180"/>
      <c r="AJL349" s="180"/>
      <c r="AJM349" s="180"/>
      <c r="AJN349" s="180"/>
      <c r="AJO349" s="180"/>
      <c r="AJP349" s="180"/>
      <c r="AJQ349" s="180"/>
      <c r="AJR349" s="180"/>
      <c r="AJS349" s="180"/>
      <c r="AJT349" s="180"/>
      <c r="AJU349" s="180"/>
      <c r="AJV349" s="180"/>
      <c r="AJW349" s="180"/>
      <c r="AJX349" s="180"/>
      <c r="AJY349" s="180"/>
      <c r="AJZ349" s="180"/>
      <c r="AKA349" s="180"/>
      <c r="AKB349" s="180"/>
      <c r="AKC349" s="180"/>
      <c r="AKD349" s="180"/>
      <c r="AKE349" s="180"/>
      <c r="AKF349" s="180"/>
      <c r="AKG349" s="180"/>
      <c r="AKH349" s="180"/>
      <c r="AKI349" s="180"/>
      <c r="AKJ349" s="180"/>
      <c r="AKK349" s="180"/>
      <c r="AKL349" s="180"/>
      <c r="AKM349" s="180"/>
      <c r="AKN349" s="180"/>
      <c r="AKO349" s="180"/>
      <c r="AKP349" s="180"/>
      <c r="AKQ349" s="180"/>
      <c r="AKR349" s="180"/>
      <c r="AKS349" s="180"/>
      <c r="AKT349" s="180"/>
      <c r="AKU349" s="180"/>
      <c r="AKV349" s="180"/>
      <c r="AKW349" s="180"/>
      <c r="AKX349" s="180"/>
      <c r="AKY349" s="180"/>
      <c r="AKZ349" s="180"/>
      <c r="ALA349" s="180"/>
      <c r="ALB349" s="180"/>
      <c r="ALC349" s="180"/>
      <c r="ALD349" s="180"/>
      <c r="ALE349" s="180"/>
      <c r="ALF349" s="180"/>
      <c r="ALG349" s="180"/>
      <c r="ALH349" s="180"/>
      <c r="ALI349" s="180"/>
      <c r="ALJ349" s="180"/>
      <c r="ALK349" s="180"/>
      <c r="ALL349" s="180"/>
      <c r="ALM349" s="180"/>
      <c r="ALN349" s="180"/>
      <c r="ALO349" s="180"/>
      <c r="ALP349" s="180"/>
      <c r="ALQ349" s="180"/>
      <c r="ALR349" s="180"/>
      <c r="ALS349" s="180"/>
      <c r="ALT349" s="180"/>
      <c r="ALU349" s="180"/>
      <c r="ALV349" s="180"/>
      <c r="ALW349" s="180"/>
      <c r="ALX349" s="180"/>
      <c r="ALY349" s="180"/>
      <c r="ALZ349" s="180"/>
      <c r="AMA349" s="180"/>
      <c r="AMB349" s="180"/>
      <c r="AMC349" s="180"/>
      <c r="AMD349" s="180"/>
      <c r="AME349" s="180"/>
      <c r="AMF349" s="180"/>
      <c r="AMG349" s="180"/>
      <c r="AMH349" s="180"/>
      <c r="AMI349" s="180"/>
      <c r="AMJ349" s="180"/>
    </row>
    <row r="350" spans="1:1024" ht="15.75" x14ac:dyDescent="0.25">
      <c r="A350" s="13"/>
      <c r="B350" s="82"/>
      <c r="C350" s="83"/>
      <c r="D350" s="87"/>
      <c r="E350" s="85"/>
      <c r="F350" s="85"/>
      <c r="G350" s="74"/>
      <c r="H350" s="75"/>
      <c r="I350" s="76"/>
      <c r="J350" s="4"/>
    </row>
    <row r="351" spans="1:1024" ht="15.75" x14ac:dyDescent="0.25">
      <c r="A351" s="13"/>
      <c r="B351" s="219" t="s">
        <v>169</v>
      </c>
      <c r="C351" s="80"/>
      <c r="D351" s="80"/>
      <c r="E351" s="80"/>
      <c r="F351" s="80"/>
      <c r="G351" s="80"/>
      <c r="H351" s="75"/>
      <c r="I351" s="76"/>
      <c r="J351" s="4"/>
    </row>
    <row r="352" spans="1:1024" ht="15.75" x14ac:dyDescent="0.25">
      <c r="A352" s="13"/>
      <c r="B352" s="420" t="s">
        <v>166</v>
      </c>
      <c r="C352" s="420"/>
      <c r="D352" s="420"/>
      <c r="E352" s="420"/>
      <c r="F352" s="420"/>
      <c r="G352" s="420"/>
      <c r="H352" s="75"/>
      <c r="I352" s="76"/>
      <c r="J352" s="4"/>
    </row>
    <row r="353" spans="1:10" ht="15.75" customHeight="1" x14ac:dyDescent="0.25">
      <c r="A353" s="13"/>
      <c r="B353" s="188" t="s">
        <v>170</v>
      </c>
      <c r="C353" s="213" t="s">
        <v>172</v>
      </c>
      <c r="D353" s="214"/>
      <c r="E353" s="187"/>
      <c r="F353" s="187"/>
      <c r="G353" s="187"/>
      <c r="H353" s="75"/>
      <c r="I353" s="76"/>
      <c r="J353" s="4"/>
    </row>
    <row r="354" spans="1:10" ht="15.75" customHeight="1" x14ac:dyDescent="0.25">
      <c r="A354" s="245"/>
      <c r="B354" s="238" t="s">
        <v>218</v>
      </c>
      <c r="C354" s="213"/>
      <c r="D354" s="214"/>
      <c r="E354" s="241"/>
      <c r="F354" s="241"/>
      <c r="G354" s="241"/>
      <c r="H354" s="239"/>
      <c r="I354" s="76"/>
      <c r="J354" s="4"/>
    </row>
    <row r="355" spans="1:10" ht="15.75" customHeight="1" x14ac:dyDescent="0.25">
      <c r="A355" s="245"/>
      <c r="B355" s="238" t="s">
        <v>219</v>
      </c>
      <c r="C355" s="213"/>
      <c r="D355" s="214"/>
      <c r="E355" s="241"/>
      <c r="F355" s="241"/>
      <c r="G355" s="241"/>
      <c r="H355" s="239"/>
      <c r="I355" s="76"/>
      <c r="J355" s="4"/>
    </row>
    <row r="356" spans="1:10" ht="15.75" customHeight="1" x14ac:dyDescent="0.25">
      <c r="A356" s="212"/>
      <c r="B356" s="208" t="s">
        <v>171</v>
      </c>
      <c r="C356" s="213"/>
      <c r="D356" s="214"/>
      <c r="E356" s="210"/>
      <c r="F356" s="210"/>
      <c r="G356" s="210"/>
      <c r="H356" s="209"/>
      <c r="I356" s="76"/>
      <c r="J356" s="4"/>
    </row>
    <row r="357" spans="1:10" ht="15.75" customHeight="1" x14ac:dyDescent="0.25">
      <c r="A357" s="212"/>
      <c r="B357" s="211" t="s">
        <v>170</v>
      </c>
      <c r="C357" s="215">
        <f>643.96*0.65</f>
        <v>418.57400000000001</v>
      </c>
      <c r="D357" s="216" t="s">
        <v>15</v>
      </c>
      <c r="E357" s="210"/>
      <c r="F357" s="210"/>
      <c r="G357" s="210"/>
      <c r="H357" s="209"/>
      <c r="I357" s="76"/>
      <c r="J357" s="4"/>
    </row>
    <row r="358" spans="1:10" ht="15.75" customHeight="1" x14ac:dyDescent="0.25">
      <c r="A358" s="245"/>
      <c r="B358" s="244"/>
      <c r="C358" s="215"/>
      <c r="D358" s="241"/>
      <c r="E358" s="241"/>
      <c r="F358" s="241"/>
      <c r="G358" s="241"/>
      <c r="H358" s="239"/>
      <c r="I358" s="76"/>
      <c r="J358" s="4"/>
    </row>
    <row r="359" spans="1:10" ht="15.75" x14ac:dyDescent="0.25">
      <c r="A359" s="189"/>
      <c r="B359" s="79" t="s">
        <v>216</v>
      </c>
      <c r="C359" s="80"/>
      <c r="D359" s="80"/>
      <c r="E359" s="80"/>
      <c r="F359" s="80"/>
      <c r="G359" s="80"/>
      <c r="H359" s="185"/>
      <c r="I359" s="76"/>
      <c r="J359" s="4"/>
    </row>
    <row r="360" spans="1:10" ht="15.75" x14ac:dyDescent="0.25">
      <c r="A360" s="245"/>
      <c r="B360" s="266" t="s">
        <v>217</v>
      </c>
      <c r="C360" s="80"/>
      <c r="D360" s="80"/>
      <c r="E360" s="80"/>
      <c r="F360" s="80"/>
      <c r="G360" s="80"/>
      <c r="H360" s="239"/>
      <c r="I360" s="76"/>
      <c r="J360" s="4"/>
    </row>
    <row r="361" spans="1:10" ht="15.75" x14ac:dyDescent="0.25">
      <c r="A361" s="13"/>
      <c r="B361" s="82"/>
      <c r="C361" s="83"/>
      <c r="D361" s="87"/>
      <c r="E361" s="85"/>
      <c r="F361" s="85"/>
      <c r="G361" s="74"/>
      <c r="H361" s="75"/>
      <c r="I361" s="76"/>
      <c r="J361" s="4"/>
    </row>
    <row r="362" spans="1:10" ht="15.75" x14ac:dyDescent="0.25">
      <c r="A362" s="389"/>
      <c r="B362" s="505" t="s">
        <v>300</v>
      </c>
      <c r="C362" s="83"/>
      <c r="D362" s="87"/>
      <c r="E362" s="85"/>
      <c r="F362" s="85"/>
      <c r="G362" s="74"/>
      <c r="H362" s="393"/>
      <c r="I362" s="76"/>
      <c r="J362" s="4"/>
    </row>
    <row r="363" spans="1:10" ht="15.75" x14ac:dyDescent="0.25">
      <c r="A363" s="389"/>
      <c r="B363" s="390" t="s">
        <v>170</v>
      </c>
      <c r="C363" s="213" t="s">
        <v>172</v>
      </c>
      <c r="D363" s="214"/>
      <c r="E363" s="85"/>
      <c r="F363" s="85"/>
      <c r="G363" s="74"/>
      <c r="H363" s="393"/>
      <c r="I363" s="76"/>
      <c r="J363" s="4"/>
    </row>
    <row r="364" spans="1:10" ht="15.75" x14ac:dyDescent="0.25">
      <c r="A364" s="389"/>
      <c r="B364" s="392" t="s">
        <v>302</v>
      </c>
      <c r="C364" s="213"/>
      <c r="D364" s="214"/>
      <c r="E364" s="85"/>
      <c r="F364" s="85"/>
      <c r="G364" s="74"/>
      <c r="H364" s="393"/>
      <c r="I364" s="76"/>
      <c r="J364" s="4"/>
    </row>
    <row r="365" spans="1:10" ht="15.75" x14ac:dyDescent="0.25">
      <c r="A365" s="389"/>
      <c r="B365" s="392" t="s">
        <v>303</v>
      </c>
      <c r="C365" s="213"/>
      <c r="D365" s="214"/>
      <c r="E365" s="85"/>
      <c r="F365" s="85"/>
      <c r="G365" s="74"/>
      <c r="H365" s="393"/>
      <c r="I365" s="76"/>
      <c r="J365" s="4"/>
    </row>
    <row r="366" spans="1:10" ht="15.75" x14ac:dyDescent="0.25">
      <c r="A366" s="389"/>
      <c r="B366" s="392" t="s">
        <v>304</v>
      </c>
      <c r="C366" s="213"/>
      <c r="D366" s="214"/>
      <c r="E366" s="85"/>
      <c r="F366" s="85"/>
      <c r="G366" s="74"/>
      <c r="H366" s="393"/>
      <c r="I366" s="76"/>
      <c r="J366" s="4"/>
    </row>
    <row r="367" spans="1:10" ht="15.75" x14ac:dyDescent="0.25">
      <c r="A367" s="389"/>
      <c r="B367" s="390" t="s">
        <v>170</v>
      </c>
      <c r="C367" s="215">
        <f>154.98*0.35</f>
        <v>54.242999999999995</v>
      </c>
      <c r="D367" s="214" t="s">
        <v>15</v>
      </c>
      <c r="E367" s="85"/>
      <c r="F367" s="85"/>
      <c r="G367" s="74"/>
      <c r="H367" s="393"/>
      <c r="I367" s="76"/>
      <c r="J367" s="4"/>
    </row>
    <row r="368" spans="1:10" ht="15.75" x14ac:dyDescent="0.25">
      <c r="A368" s="389"/>
      <c r="B368" s="390"/>
      <c r="C368" s="215"/>
      <c r="D368" s="216"/>
      <c r="E368" s="85"/>
      <c r="F368" s="85"/>
      <c r="G368" s="74"/>
      <c r="H368" s="393"/>
      <c r="I368" s="76"/>
      <c r="J368" s="4"/>
    </row>
    <row r="369" spans="1:10" ht="15.75" x14ac:dyDescent="0.25">
      <c r="A369" s="389"/>
      <c r="B369" s="506" t="s">
        <v>305</v>
      </c>
      <c r="C369" s="507"/>
      <c r="D369" s="507"/>
      <c r="E369" s="85"/>
      <c r="F369" s="85"/>
      <c r="G369" s="74"/>
      <c r="H369" s="393"/>
      <c r="I369" s="76"/>
      <c r="J369" s="4"/>
    </row>
    <row r="370" spans="1:10" ht="15.75" x14ac:dyDescent="0.25">
      <c r="A370" s="389"/>
      <c r="B370" s="506" t="s">
        <v>306</v>
      </c>
      <c r="C370" s="507"/>
      <c r="D370" s="85"/>
      <c r="E370" s="85"/>
      <c r="F370" s="85"/>
      <c r="G370" s="74"/>
      <c r="H370" s="393"/>
      <c r="I370" s="76"/>
      <c r="J370" s="4"/>
    </row>
    <row r="371" spans="1:10" ht="15.75" x14ac:dyDescent="0.25">
      <c r="A371" s="389"/>
      <c r="B371" s="390"/>
      <c r="C371" s="215"/>
      <c r="D371" s="216"/>
      <c r="E371" s="85"/>
      <c r="F371" s="85"/>
      <c r="G371" s="74"/>
      <c r="H371" s="393"/>
      <c r="I371" s="76"/>
      <c r="J371" s="4"/>
    </row>
    <row r="372" spans="1:10" ht="15.75" x14ac:dyDescent="0.25">
      <c r="A372" s="13"/>
      <c r="B372" s="82" t="s">
        <v>71</v>
      </c>
      <c r="C372" s="83">
        <v>115.31</v>
      </c>
      <c r="D372" s="83" t="s">
        <v>15</v>
      </c>
      <c r="E372" s="85"/>
      <c r="F372" s="85"/>
      <c r="G372" s="74"/>
      <c r="H372" s="75"/>
      <c r="I372" s="76"/>
      <c r="J372" s="4"/>
    </row>
    <row r="373" spans="1:10" ht="15.75" x14ac:dyDescent="0.25">
      <c r="A373" s="13"/>
      <c r="B373" s="82"/>
      <c r="C373" s="83"/>
      <c r="D373" s="87"/>
      <c r="E373" s="85"/>
      <c r="F373" s="85"/>
      <c r="G373" s="74"/>
      <c r="H373" s="75"/>
      <c r="I373" s="76"/>
      <c r="J373" s="4"/>
    </row>
    <row r="374" spans="1:10" ht="15.75" x14ac:dyDescent="0.25">
      <c r="A374" s="13"/>
      <c r="B374" s="82"/>
      <c r="C374" s="83"/>
      <c r="D374" s="87"/>
      <c r="E374" s="85"/>
      <c r="F374" s="85"/>
      <c r="G374" s="74"/>
      <c r="H374" s="75"/>
      <c r="I374" s="76"/>
      <c r="J374" s="4"/>
    </row>
    <row r="375" spans="1:10" ht="15.75" x14ac:dyDescent="0.25">
      <c r="A375" s="13"/>
      <c r="B375" s="82"/>
      <c r="C375" s="83"/>
      <c r="D375" s="87"/>
      <c r="E375" s="85"/>
      <c r="F375" s="85"/>
      <c r="G375" s="74"/>
      <c r="H375" s="75"/>
      <c r="I375" s="76"/>
      <c r="J375" s="4"/>
    </row>
    <row r="376" spans="1:10" ht="15.75" x14ac:dyDescent="0.25">
      <c r="A376" s="220"/>
      <c r="B376" s="224"/>
      <c r="C376" s="83"/>
      <c r="D376" s="87"/>
      <c r="E376" s="85"/>
      <c r="F376" s="85"/>
      <c r="G376" s="74"/>
      <c r="H376" s="225"/>
      <c r="I376" s="76"/>
      <c r="J376" s="4"/>
    </row>
    <row r="377" spans="1:10" ht="15.75" x14ac:dyDescent="0.25">
      <c r="A377" s="220"/>
      <c r="B377" s="224"/>
      <c r="C377" s="83"/>
      <c r="D377" s="87"/>
      <c r="E377" s="85"/>
      <c r="F377" s="85"/>
      <c r="G377" s="74"/>
      <c r="H377" s="225"/>
      <c r="I377" s="76"/>
      <c r="J377" s="4"/>
    </row>
    <row r="378" spans="1:10" ht="15.75" x14ac:dyDescent="0.25">
      <c r="A378" s="220"/>
      <c r="B378" s="224"/>
      <c r="C378" s="83"/>
      <c r="D378" s="87"/>
      <c r="E378" s="85"/>
      <c r="F378" s="85"/>
      <c r="G378" s="74"/>
      <c r="H378" s="225"/>
      <c r="I378" s="76"/>
      <c r="J378" s="4"/>
    </row>
    <row r="379" spans="1:10" ht="15.75" x14ac:dyDescent="0.25">
      <c r="A379" s="220"/>
      <c r="B379" s="224"/>
      <c r="C379" s="83"/>
      <c r="D379" s="87"/>
      <c r="E379" s="85"/>
      <c r="F379" s="85"/>
      <c r="G379" s="74"/>
      <c r="H379" s="225"/>
      <c r="I379" s="76"/>
      <c r="J379" s="4"/>
    </row>
    <row r="380" spans="1:10" ht="15.75" x14ac:dyDescent="0.25">
      <c r="A380" s="220"/>
      <c r="B380" s="224"/>
      <c r="C380" s="83"/>
      <c r="D380" s="87"/>
      <c r="E380" s="85"/>
      <c r="F380" s="85"/>
      <c r="G380" s="74"/>
      <c r="H380" s="225"/>
      <c r="I380" s="76"/>
      <c r="J380" s="4"/>
    </row>
    <row r="381" spans="1:10" ht="15.75" x14ac:dyDescent="0.25">
      <c r="A381" s="220"/>
      <c r="B381" s="224"/>
      <c r="C381" s="83"/>
      <c r="D381" s="87"/>
      <c r="E381" s="85"/>
      <c r="F381" s="85"/>
      <c r="G381" s="74"/>
      <c r="H381" s="225"/>
      <c r="I381" s="76"/>
      <c r="J381" s="4"/>
    </row>
    <row r="382" spans="1:10" ht="15.75" x14ac:dyDescent="0.25">
      <c r="A382" s="220"/>
      <c r="B382" s="224"/>
      <c r="C382" s="83"/>
      <c r="D382" s="87"/>
      <c r="E382" s="85"/>
      <c r="F382" s="85"/>
      <c r="G382" s="74"/>
      <c r="H382" s="225"/>
      <c r="I382" s="76"/>
      <c r="J382" s="4"/>
    </row>
    <row r="383" spans="1:10" ht="15.75" x14ac:dyDescent="0.25">
      <c r="A383" s="220"/>
      <c r="B383" s="224"/>
      <c r="C383" s="83"/>
      <c r="D383" s="87"/>
      <c r="E383" s="85"/>
      <c r="F383" s="85"/>
      <c r="G383" s="74"/>
      <c r="H383" s="225"/>
      <c r="I383" s="76"/>
      <c r="J383" s="4"/>
    </row>
    <row r="384" spans="1:10" ht="15.75" x14ac:dyDescent="0.25">
      <c r="A384" s="220"/>
      <c r="B384" s="224"/>
      <c r="C384" s="83"/>
      <c r="D384" s="87"/>
      <c r="E384" s="85"/>
      <c r="F384" s="85"/>
      <c r="G384" s="74"/>
      <c r="H384" s="225"/>
      <c r="I384" s="76"/>
      <c r="J384" s="4"/>
    </row>
    <row r="385" spans="1:10" ht="15.75" x14ac:dyDescent="0.25">
      <c r="A385" s="220"/>
      <c r="B385" s="224"/>
      <c r="C385" s="83"/>
      <c r="D385" s="87"/>
      <c r="E385" s="85"/>
      <c r="F385" s="85"/>
      <c r="G385" s="74"/>
      <c r="H385" s="225"/>
      <c r="I385" s="76"/>
      <c r="J385" s="4"/>
    </row>
    <row r="386" spans="1:10" ht="15.75" x14ac:dyDescent="0.25">
      <c r="A386" s="220"/>
      <c r="B386" s="224"/>
      <c r="C386" s="83"/>
      <c r="D386" s="87"/>
      <c r="E386" s="85"/>
      <c r="F386" s="85"/>
      <c r="G386" s="74"/>
      <c r="H386" s="225"/>
      <c r="I386" s="76"/>
      <c r="J386" s="4"/>
    </row>
    <row r="387" spans="1:10" ht="15.75" x14ac:dyDescent="0.25">
      <c r="A387" s="220"/>
      <c r="B387" s="224"/>
      <c r="C387" s="83"/>
      <c r="D387" s="87"/>
      <c r="E387" s="85"/>
      <c r="F387" s="85"/>
      <c r="G387" s="74"/>
      <c r="H387" s="225"/>
      <c r="I387" s="76"/>
      <c r="J387" s="4"/>
    </row>
    <row r="388" spans="1:10" ht="15.75" x14ac:dyDescent="0.25">
      <c r="A388" s="220"/>
      <c r="B388" s="224"/>
      <c r="C388" s="83"/>
      <c r="D388" s="87"/>
      <c r="E388" s="85"/>
      <c r="F388" s="85"/>
      <c r="G388" s="74"/>
      <c r="H388" s="225"/>
      <c r="I388" s="76"/>
      <c r="J388" s="4"/>
    </row>
    <row r="389" spans="1:10" ht="15.75" x14ac:dyDescent="0.25">
      <c r="A389" s="220"/>
      <c r="B389" s="224"/>
      <c r="C389" s="83"/>
      <c r="D389" s="87"/>
      <c r="E389" s="85"/>
      <c r="F389" s="85"/>
      <c r="G389" s="74"/>
      <c r="H389" s="225"/>
      <c r="I389" s="76"/>
      <c r="J389" s="4"/>
    </row>
    <row r="390" spans="1:10" ht="15.75" x14ac:dyDescent="0.25">
      <c r="A390" s="220"/>
      <c r="B390" s="224"/>
      <c r="C390" s="83"/>
      <c r="D390" s="87"/>
      <c r="E390" s="85"/>
      <c r="F390" s="85"/>
      <c r="G390" s="74"/>
      <c r="H390" s="225"/>
      <c r="I390" s="76"/>
      <c r="J390" s="4"/>
    </row>
    <row r="391" spans="1:10" ht="15.75" x14ac:dyDescent="0.25">
      <c r="A391" s="220"/>
      <c r="B391" s="224"/>
      <c r="C391" s="83"/>
      <c r="D391" s="87"/>
      <c r="E391" s="85"/>
      <c r="F391" s="85"/>
      <c r="G391" s="74"/>
      <c r="H391" s="225"/>
      <c r="I391" s="76"/>
      <c r="J391" s="4"/>
    </row>
    <row r="392" spans="1:10" ht="15.75" x14ac:dyDescent="0.25">
      <c r="A392" s="220"/>
      <c r="B392" s="224"/>
      <c r="C392" s="83"/>
      <c r="D392" s="87"/>
      <c r="E392" s="85"/>
      <c r="F392" s="85"/>
      <c r="G392" s="74"/>
      <c r="H392" s="225"/>
      <c r="I392" s="76"/>
      <c r="J392" s="4"/>
    </row>
    <row r="393" spans="1:10" ht="15.75" x14ac:dyDescent="0.25">
      <c r="A393" s="220"/>
      <c r="B393" s="224"/>
      <c r="C393" s="83"/>
      <c r="D393" s="87"/>
      <c r="E393" s="85"/>
      <c r="F393" s="85"/>
      <c r="G393" s="74"/>
      <c r="H393" s="225"/>
      <c r="I393" s="76"/>
      <c r="J393" s="4"/>
    </row>
    <row r="394" spans="1:10" ht="15.75" x14ac:dyDescent="0.25">
      <c r="A394" s="220"/>
      <c r="B394" s="224"/>
      <c r="C394" s="83"/>
      <c r="D394" s="87"/>
      <c r="E394" s="85"/>
      <c r="F394" s="85"/>
      <c r="G394" s="74"/>
      <c r="H394" s="225"/>
      <c r="I394" s="76"/>
      <c r="J394" s="4"/>
    </row>
    <row r="395" spans="1:10" ht="15.75" x14ac:dyDescent="0.25">
      <c r="A395" s="220"/>
      <c r="B395" s="224"/>
      <c r="C395" s="83"/>
      <c r="D395" s="87"/>
      <c r="E395" s="85"/>
      <c r="F395" s="85"/>
      <c r="G395" s="74"/>
      <c r="H395" s="225"/>
      <c r="I395" s="76"/>
      <c r="J395" s="4"/>
    </row>
    <row r="396" spans="1:10" ht="15.75" x14ac:dyDescent="0.25">
      <c r="A396" s="220"/>
      <c r="B396" s="224"/>
      <c r="C396" s="83"/>
      <c r="D396" s="87"/>
      <c r="E396" s="85"/>
      <c r="F396" s="85"/>
      <c r="G396" s="74"/>
      <c r="H396" s="225"/>
      <c r="I396" s="76"/>
      <c r="J396" s="4"/>
    </row>
    <row r="397" spans="1:10" ht="15.75" x14ac:dyDescent="0.25">
      <c r="A397" s="220"/>
      <c r="B397" s="224"/>
      <c r="C397" s="83"/>
      <c r="D397" s="87"/>
      <c r="E397" s="85"/>
      <c r="F397" s="85"/>
      <c r="G397" s="74"/>
      <c r="H397" s="225"/>
      <c r="I397" s="76"/>
      <c r="J397" s="4"/>
    </row>
    <row r="398" spans="1:10" ht="15.75" x14ac:dyDescent="0.25">
      <c r="A398" s="220"/>
      <c r="B398" s="224"/>
      <c r="C398" s="83"/>
      <c r="D398" s="87"/>
      <c r="E398" s="85"/>
      <c r="F398" s="85"/>
      <c r="G398" s="74"/>
      <c r="H398" s="225"/>
      <c r="I398" s="76"/>
      <c r="J398" s="4"/>
    </row>
    <row r="399" spans="1:10" ht="15.75" x14ac:dyDescent="0.25">
      <c r="A399" s="220"/>
      <c r="B399" s="224"/>
      <c r="C399" s="83"/>
      <c r="D399" s="87"/>
      <c r="E399" s="85"/>
      <c r="F399" s="85"/>
      <c r="G399" s="74"/>
      <c r="H399" s="225"/>
      <c r="I399" s="76"/>
      <c r="J399" s="4"/>
    </row>
    <row r="400" spans="1:10" ht="15.75" x14ac:dyDescent="0.25">
      <c r="A400" s="220"/>
      <c r="B400" s="224"/>
      <c r="C400" s="83"/>
      <c r="D400" s="87"/>
      <c r="E400" s="85"/>
      <c r="F400" s="85"/>
      <c r="G400" s="74"/>
      <c r="H400" s="225"/>
      <c r="I400" s="76"/>
      <c r="J400" s="4"/>
    </row>
    <row r="401" spans="1:10" ht="15.75" x14ac:dyDescent="0.25">
      <c r="A401" s="220"/>
      <c r="B401" s="224"/>
      <c r="C401" s="83"/>
      <c r="D401" s="87"/>
      <c r="E401" s="85"/>
      <c r="F401" s="85"/>
      <c r="G401" s="74"/>
      <c r="H401" s="225"/>
      <c r="I401" s="76"/>
      <c r="J401" s="4"/>
    </row>
    <row r="402" spans="1:10" ht="15.75" x14ac:dyDescent="0.25">
      <c r="A402" s="220"/>
      <c r="B402" s="224"/>
      <c r="C402" s="83"/>
      <c r="D402" s="87"/>
      <c r="E402" s="85"/>
      <c r="F402" s="85"/>
      <c r="G402" s="74"/>
      <c r="H402" s="225"/>
      <c r="I402" s="76"/>
      <c r="J402" s="4"/>
    </row>
    <row r="403" spans="1:10" ht="15.75" x14ac:dyDescent="0.25">
      <c r="A403" s="220"/>
      <c r="B403" s="224"/>
      <c r="C403" s="83"/>
      <c r="D403" s="87"/>
      <c r="E403" s="85"/>
      <c r="F403" s="85"/>
      <c r="G403" s="74"/>
      <c r="H403" s="225"/>
      <c r="I403" s="76"/>
      <c r="J403" s="4"/>
    </row>
    <row r="404" spans="1:10" ht="15.75" x14ac:dyDescent="0.25">
      <c r="A404" s="220"/>
      <c r="B404" s="224"/>
      <c r="C404" s="83"/>
      <c r="D404" s="87"/>
      <c r="E404" s="85"/>
      <c r="F404" s="85"/>
      <c r="G404" s="74"/>
      <c r="H404" s="225"/>
      <c r="I404" s="76"/>
      <c r="J404" s="4"/>
    </row>
    <row r="405" spans="1:10" ht="15.75" x14ac:dyDescent="0.25">
      <c r="A405" s="220"/>
      <c r="B405" s="224"/>
      <c r="C405" s="83"/>
      <c r="D405" s="87"/>
      <c r="E405" s="85"/>
      <c r="F405" s="85"/>
      <c r="G405" s="74"/>
      <c r="H405" s="225"/>
      <c r="I405" s="76"/>
      <c r="J405" s="4"/>
    </row>
    <row r="406" spans="1:10" ht="15.75" x14ac:dyDescent="0.25">
      <c r="A406" s="220"/>
      <c r="B406" s="224"/>
      <c r="C406" s="83"/>
      <c r="D406" s="87"/>
      <c r="E406" s="85"/>
      <c r="F406" s="85"/>
      <c r="G406" s="74"/>
      <c r="H406" s="225"/>
      <c r="I406" s="76"/>
      <c r="J406" s="4"/>
    </row>
    <row r="407" spans="1:10" ht="15.75" x14ac:dyDescent="0.25">
      <c r="A407" s="220"/>
      <c r="B407" s="224"/>
      <c r="C407" s="83"/>
      <c r="D407" s="87"/>
      <c r="E407" s="85"/>
      <c r="F407" s="85"/>
      <c r="G407" s="74"/>
      <c r="H407" s="225"/>
      <c r="I407" s="76"/>
      <c r="J407" s="4"/>
    </row>
    <row r="408" spans="1:10" ht="15.75" x14ac:dyDescent="0.25">
      <c r="A408" s="220"/>
      <c r="B408" s="224"/>
      <c r="C408" s="83"/>
      <c r="D408" s="87"/>
      <c r="E408" s="85"/>
      <c r="F408" s="85"/>
      <c r="G408" s="74"/>
      <c r="H408" s="225"/>
      <c r="I408" s="76"/>
      <c r="J408" s="4"/>
    </row>
    <row r="409" spans="1:10" ht="15.75" x14ac:dyDescent="0.25">
      <c r="A409" s="220"/>
      <c r="B409" s="224"/>
      <c r="C409" s="83"/>
      <c r="D409" s="87"/>
      <c r="E409" s="85"/>
      <c r="F409" s="85"/>
      <c r="G409" s="74"/>
      <c r="H409" s="225"/>
      <c r="I409" s="76"/>
      <c r="J409" s="4"/>
    </row>
    <row r="410" spans="1:10" ht="15.75" x14ac:dyDescent="0.25">
      <c r="A410" s="220"/>
      <c r="B410" s="224"/>
      <c r="C410" s="83"/>
      <c r="D410" s="87"/>
      <c r="E410" s="85"/>
      <c r="F410" s="85"/>
      <c r="G410" s="74"/>
      <c r="H410" s="225"/>
      <c r="I410" s="76"/>
      <c r="J410" s="4"/>
    </row>
    <row r="411" spans="1:10" ht="15.75" x14ac:dyDescent="0.25">
      <c r="A411" s="220"/>
      <c r="B411" s="224"/>
      <c r="C411" s="83"/>
      <c r="D411" s="87"/>
      <c r="E411" s="85"/>
      <c r="F411" s="85"/>
      <c r="G411" s="74"/>
      <c r="H411" s="225"/>
      <c r="I411" s="76"/>
      <c r="J411" s="4"/>
    </row>
    <row r="412" spans="1:10" ht="15.75" x14ac:dyDescent="0.25">
      <c r="A412" s="220"/>
      <c r="B412" s="224"/>
      <c r="C412" s="83"/>
      <c r="D412" s="87"/>
      <c r="E412" s="85"/>
      <c r="F412" s="85"/>
      <c r="G412" s="74"/>
      <c r="H412" s="225"/>
      <c r="I412" s="76"/>
      <c r="J412" s="4"/>
    </row>
    <row r="413" spans="1:10" ht="15.75" x14ac:dyDescent="0.25">
      <c r="A413" s="220"/>
      <c r="B413" s="224"/>
      <c r="C413" s="83"/>
      <c r="D413" s="87"/>
      <c r="E413" s="85"/>
      <c r="F413" s="85"/>
      <c r="G413" s="74"/>
      <c r="H413" s="225"/>
      <c r="I413" s="76"/>
      <c r="J413" s="4"/>
    </row>
    <row r="414" spans="1:10" ht="15.75" x14ac:dyDescent="0.25">
      <c r="A414" s="220"/>
      <c r="B414" s="224"/>
      <c r="C414" s="83"/>
      <c r="D414" s="87"/>
      <c r="E414" s="85"/>
      <c r="F414" s="85"/>
      <c r="G414" s="74"/>
      <c r="H414" s="225"/>
      <c r="I414" s="76"/>
      <c r="J414" s="4"/>
    </row>
    <row r="415" spans="1:10" ht="15.75" x14ac:dyDescent="0.25">
      <c r="A415" s="220"/>
      <c r="B415" s="224"/>
      <c r="C415" s="83"/>
      <c r="D415" s="87"/>
      <c r="E415" s="85"/>
      <c r="F415" s="85"/>
      <c r="G415" s="74"/>
      <c r="H415" s="225"/>
      <c r="I415" s="76"/>
      <c r="J415" s="4"/>
    </row>
    <row r="416" spans="1:10" ht="15.75" x14ac:dyDescent="0.25">
      <c r="A416" s="220"/>
      <c r="B416" s="224"/>
      <c r="C416" s="83"/>
      <c r="D416" s="87"/>
      <c r="E416" s="85"/>
      <c r="F416" s="85"/>
      <c r="G416" s="74"/>
      <c r="H416" s="225"/>
      <c r="I416" s="76"/>
      <c r="J416" s="4"/>
    </row>
    <row r="417" spans="1:1024" ht="15.75" x14ac:dyDescent="0.25">
      <c r="A417" s="389"/>
      <c r="B417" s="391"/>
      <c r="C417" s="83"/>
      <c r="D417" s="87"/>
      <c r="E417" s="85"/>
      <c r="F417" s="85"/>
      <c r="G417" s="74"/>
      <c r="H417" s="393"/>
      <c r="I417" s="76"/>
      <c r="J417" s="4"/>
    </row>
    <row r="418" spans="1:1024" ht="15.75" x14ac:dyDescent="0.25">
      <c r="A418" s="389"/>
      <c r="B418" s="391"/>
      <c r="C418" s="83"/>
      <c r="D418" s="87"/>
      <c r="E418" s="85"/>
      <c r="F418" s="85"/>
      <c r="G418" s="74"/>
      <c r="H418" s="393"/>
      <c r="I418" s="76"/>
      <c r="J418" s="4"/>
    </row>
    <row r="419" spans="1:1024" ht="15.75" x14ac:dyDescent="0.25">
      <c r="A419" s="389"/>
      <c r="B419" s="391"/>
      <c r="C419" s="83"/>
      <c r="D419" s="87"/>
      <c r="E419" s="85"/>
      <c r="F419" s="85"/>
      <c r="G419" s="74"/>
      <c r="H419" s="393"/>
      <c r="I419" s="76"/>
      <c r="J419" s="4"/>
    </row>
    <row r="420" spans="1:1024" ht="15.75" x14ac:dyDescent="0.25">
      <c r="A420" s="389"/>
      <c r="B420" s="391"/>
      <c r="C420" s="83"/>
      <c r="D420" s="87"/>
      <c r="E420" s="85"/>
      <c r="F420" s="85"/>
      <c r="G420" s="74"/>
      <c r="H420" s="393"/>
      <c r="I420" s="76"/>
      <c r="J420" s="4"/>
    </row>
    <row r="421" spans="1:1024" ht="15.75" x14ac:dyDescent="0.25">
      <c r="A421" s="389"/>
      <c r="B421" s="391"/>
      <c r="C421" s="83"/>
      <c r="D421" s="87"/>
      <c r="E421" s="85"/>
      <c r="F421" s="85"/>
      <c r="G421" s="74"/>
      <c r="H421" s="393"/>
      <c r="I421" s="76"/>
      <c r="J421" s="4"/>
    </row>
    <row r="422" spans="1:1024" ht="15.75" x14ac:dyDescent="0.25">
      <c r="A422" s="389"/>
      <c r="B422" s="391"/>
      <c r="C422" s="83"/>
      <c r="D422" s="87"/>
      <c r="E422" s="85"/>
      <c r="F422" s="85"/>
      <c r="G422" s="74"/>
      <c r="H422" s="393"/>
      <c r="I422" s="76"/>
      <c r="J422" s="4"/>
    </row>
    <row r="423" spans="1:1024" ht="15.75" x14ac:dyDescent="0.25">
      <c r="A423" s="389"/>
      <c r="B423" s="391"/>
      <c r="C423" s="83"/>
      <c r="D423" s="87"/>
      <c r="E423" s="85"/>
      <c r="F423" s="85"/>
      <c r="G423" s="74"/>
      <c r="H423" s="393"/>
      <c r="I423" s="76"/>
      <c r="J423" s="4"/>
    </row>
    <row r="424" spans="1:1024" ht="15.75" x14ac:dyDescent="0.25">
      <c r="A424" s="389"/>
      <c r="B424" s="391"/>
      <c r="C424" s="83"/>
      <c r="D424" s="87"/>
      <c r="E424" s="85"/>
      <c r="F424" s="85"/>
      <c r="G424" s="74"/>
      <c r="H424" s="393"/>
      <c r="I424" s="76"/>
      <c r="J424" s="4"/>
    </row>
    <row r="425" spans="1:1024" ht="15.75" x14ac:dyDescent="0.25">
      <c r="A425" s="389"/>
      <c r="B425" s="391"/>
      <c r="C425" s="83"/>
      <c r="D425" s="87"/>
      <c r="E425" s="85"/>
      <c r="F425" s="85"/>
      <c r="G425" s="74"/>
      <c r="H425" s="393"/>
      <c r="I425" s="76"/>
      <c r="J425" s="4"/>
    </row>
    <row r="426" spans="1:1024" ht="15.75" x14ac:dyDescent="0.25">
      <c r="A426" s="389"/>
      <c r="B426" s="391"/>
      <c r="C426" s="83"/>
      <c r="D426" s="87"/>
      <c r="E426" s="85"/>
      <c r="F426" s="85"/>
      <c r="G426" s="74"/>
      <c r="H426" s="393"/>
      <c r="I426" s="76"/>
      <c r="J426" s="4"/>
    </row>
    <row r="427" spans="1:1024" ht="15.75" x14ac:dyDescent="0.25">
      <c r="A427" s="389"/>
      <c r="B427" s="391"/>
      <c r="C427" s="83"/>
      <c r="D427" s="87"/>
      <c r="E427" s="85"/>
      <c r="F427" s="85"/>
      <c r="G427" s="74"/>
      <c r="H427" s="393"/>
      <c r="I427" s="76"/>
      <c r="J427" s="4"/>
    </row>
    <row r="428" spans="1:1024" ht="15.75" x14ac:dyDescent="0.25">
      <c r="A428" s="389"/>
      <c r="B428" s="391"/>
      <c r="C428" s="83"/>
      <c r="D428" s="87"/>
      <c r="E428" s="85"/>
      <c r="F428" s="85"/>
      <c r="G428" s="74"/>
      <c r="H428" s="393"/>
      <c r="I428" s="76"/>
      <c r="J428" s="4"/>
    </row>
    <row r="429" spans="1:1024" ht="15.75" x14ac:dyDescent="0.25">
      <c r="A429" s="389"/>
      <c r="B429" s="391"/>
      <c r="C429" s="83"/>
      <c r="D429" s="87"/>
      <c r="E429" s="85"/>
      <c r="F429" s="85"/>
      <c r="G429" s="74"/>
      <c r="H429" s="393"/>
      <c r="I429" s="76"/>
      <c r="J429" s="4"/>
    </row>
    <row r="430" spans="1:1024" ht="15.75" x14ac:dyDescent="0.25">
      <c r="A430" s="389"/>
      <c r="B430" s="391"/>
      <c r="C430" s="83"/>
      <c r="D430" s="87"/>
      <c r="E430" s="85"/>
      <c r="F430" s="85"/>
      <c r="G430" s="74"/>
      <c r="H430" s="393"/>
      <c r="I430" s="76"/>
      <c r="J430" s="4"/>
    </row>
    <row r="431" spans="1:1024" ht="15.75" x14ac:dyDescent="0.25">
      <c r="A431" s="13"/>
      <c r="B431" s="82"/>
      <c r="C431" s="83"/>
      <c r="D431" s="87"/>
      <c r="E431" s="85"/>
      <c r="F431" s="85"/>
      <c r="G431" s="74"/>
      <c r="H431" s="75"/>
      <c r="I431" s="76"/>
      <c r="J431" s="4"/>
    </row>
    <row r="432" spans="1:1024" s="181" customFormat="1" ht="23.25" customHeight="1" x14ac:dyDescent="0.25">
      <c r="A432" s="261" t="s">
        <v>80</v>
      </c>
      <c r="B432" s="411" t="s">
        <v>81</v>
      </c>
      <c r="C432" s="411"/>
      <c r="D432" s="411"/>
      <c r="E432" s="411"/>
      <c r="F432" s="411"/>
      <c r="G432" s="411"/>
      <c r="H432" s="262" t="s">
        <v>67</v>
      </c>
      <c r="I432" s="263">
        <f>C441</f>
        <v>1411.71</v>
      </c>
      <c r="J432" s="179"/>
      <c r="K432" s="180"/>
      <c r="L432" s="180"/>
      <c r="M432" s="180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  <c r="AA432" s="180"/>
      <c r="AB432" s="180"/>
      <c r="AC432" s="180"/>
      <c r="AD432" s="180"/>
      <c r="AE432" s="180"/>
      <c r="AF432" s="180"/>
      <c r="AG432" s="180"/>
      <c r="AH432" s="180"/>
      <c r="AI432" s="180"/>
      <c r="AJ432" s="180"/>
      <c r="AK432" s="180"/>
      <c r="AL432" s="180"/>
      <c r="AM432" s="180"/>
      <c r="AN432" s="180"/>
      <c r="AO432" s="180"/>
      <c r="AP432" s="180"/>
      <c r="AQ432" s="180"/>
      <c r="AR432" s="180"/>
      <c r="AS432" s="180"/>
      <c r="AT432" s="180"/>
      <c r="AU432" s="180"/>
      <c r="AV432" s="180"/>
      <c r="AW432" s="180"/>
      <c r="AX432" s="180"/>
      <c r="AY432" s="180"/>
      <c r="AZ432" s="180"/>
      <c r="BA432" s="180"/>
      <c r="BB432" s="180"/>
      <c r="BC432" s="180"/>
      <c r="BD432" s="180"/>
      <c r="BE432" s="180"/>
      <c r="BF432" s="180"/>
      <c r="BG432" s="180"/>
      <c r="BH432" s="180"/>
      <c r="BI432" s="180"/>
      <c r="BJ432" s="180"/>
      <c r="BK432" s="180"/>
      <c r="BL432" s="180"/>
      <c r="BM432" s="180"/>
      <c r="BN432" s="180"/>
      <c r="BO432" s="180"/>
      <c r="BP432" s="180"/>
      <c r="BQ432" s="180"/>
      <c r="BR432" s="180"/>
      <c r="BS432" s="180"/>
      <c r="BT432" s="180"/>
      <c r="BU432" s="180"/>
      <c r="BV432" s="180"/>
      <c r="BW432" s="180"/>
      <c r="BX432" s="180"/>
      <c r="BY432" s="180"/>
      <c r="BZ432" s="180"/>
      <c r="CA432" s="180"/>
      <c r="CB432" s="180"/>
      <c r="CC432" s="180"/>
      <c r="CD432" s="180"/>
      <c r="CE432" s="180"/>
      <c r="CF432" s="180"/>
      <c r="CG432" s="180"/>
      <c r="CH432" s="180"/>
      <c r="CI432" s="180"/>
      <c r="CJ432" s="180"/>
      <c r="CK432" s="180"/>
      <c r="CL432" s="180"/>
      <c r="CM432" s="180"/>
      <c r="CN432" s="180"/>
      <c r="CO432" s="180"/>
      <c r="CP432" s="180"/>
      <c r="CQ432" s="180"/>
      <c r="CR432" s="180"/>
      <c r="CS432" s="180"/>
      <c r="CT432" s="180"/>
      <c r="CU432" s="180"/>
      <c r="CV432" s="180"/>
      <c r="CW432" s="180"/>
      <c r="CX432" s="180"/>
      <c r="CY432" s="180"/>
      <c r="CZ432" s="180"/>
      <c r="DA432" s="180"/>
      <c r="DB432" s="180"/>
      <c r="DC432" s="180"/>
      <c r="DD432" s="180"/>
      <c r="DE432" s="180"/>
      <c r="DF432" s="180"/>
      <c r="DG432" s="180"/>
      <c r="DH432" s="180"/>
      <c r="DI432" s="180"/>
      <c r="DJ432" s="180"/>
      <c r="DK432" s="180"/>
      <c r="DL432" s="180"/>
      <c r="DM432" s="180"/>
      <c r="DN432" s="180"/>
      <c r="DO432" s="180"/>
      <c r="DP432" s="180"/>
      <c r="DQ432" s="180"/>
      <c r="DR432" s="180"/>
      <c r="DS432" s="180"/>
      <c r="DT432" s="180"/>
      <c r="DU432" s="180"/>
      <c r="DV432" s="180"/>
      <c r="DW432" s="180"/>
      <c r="DX432" s="180"/>
      <c r="DY432" s="180"/>
      <c r="DZ432" s="180"/>
      <c r="EA432" s="180"/>
      <c r="EB432" s="180"/>
      <c r="EC432" s="180"/>
      <c r="ED432" s="180"/>
      <c r="EE432" s="180"/>
      <c r="EF432" s="180"/>
      <c r="EG432" s="180"/>
      <c r="EH432" s="180"/>
      <c r="EI432" s="180"/>
      <c r="EJ432" s="180"/>
      <c r="EK432" s="180"/>
      <c r="EL432" s="180"/>
      <c r="EM432" s="180"/>
      <c r="EN432" s="180"/>
      <c r="EO432" s="180"/>
      <c r="EP432" s="180"/>
      <c r="EQ432" s="180"/>
      <c r="ER432" s="180"/>
      <c r="ES432" s="180"/>
      <c r="ET432" s="180"/>
      <c r="EU432" s="180"/>
      <c r="EV432" s="180"/>
      <c r="EW432" s="180"/>
      <c r="EX432" s="180"/>
      <c r="EY432" s="180"/>
      <c r="EZ432" s="180"/>
      <c r="FA432" s="180"/>
      <c r="FB432" s="180"/>
      <c r="FC432" s="180"/>
      <c r="FD432" s="180"/>
      <c r="FE432" s="180"/>
      <c r="FF432" s="180"/>
      <c r="FG432" s="180"/>
      <c r="FH432" s="180"/>
      <c r="FI432" s="180"/>
      <c r="FJ432" s="180"/>
      <c r="FK432" s="180"/>
      <c r="FL432" s="180"/>
      <c r="FM432" s="180"/>
      <c r="FN432" s="180"/>
      <c r="FO432" s="180"/>
      <c r="FP432" s="180"/>
      <c r="FQ432" s="180"/>
      <c r="FR432" s="180"/>
      <c r="FS432" s="180"/>
      <c r="FT432" s="180"/>
      <c r="FU432" s="180"/>
      <c r="FV432" s="180"/>
      <c r="FW432" s="180"/>
      <c r="FX432" s="180"/>
      <c r="FY432" s="180"/>
      <c r="FZ432" s="180"/>
      <c r="GA432" s="180"/>
      <c r="GB432" s="180"/>
      <c r="GC432" s="180"/>
      <c r="GD432" s="180"/>
      <c r="GE432" s="180"/>
      <c r="GF432" s="180"/>
      <c r="GG432" s="180"/>
      <c r="GH432" s="180"/>
      <c r="GI432" s="180"/>
      <c r="GJ432" s="180"/>
      <c r="GK432" s="180"/>
      <c r="GL432" s="180"/>
      <c r="GM432" s="180"/>
      <c r="GN432" s="180"/>
      <c r="GO432" s="180"/>
      <c r="GP432" s="180"/>
      <c r="GQ432" s="180"/>
      <c r="GR432" s="180"/>
      <c r="GS432" s="180"/>
      <c r="GT432" s="180"/>
      <c r="GU432" s="180"/>
      <c r="GV432" s="180"/>
      <c r="GW432" s="180"/>
      <c r="GX432" s="180"/>
      <c r="GY432" s="180"/>
      <c r="GZ432" s="180"/>
      <c r="HA432" s="180"/>
      <c r="HB432" s="180"/>
      <c r="HC432" s="180"/>
      <c r="HD432" s="180"/>
      <c r="HE432" s="180"/>
      <c r="HF432" s="180"/>
      <c r="HG432" s="180"/>
      <c r="HH432" s="180"/>
      <c r="HI432" s="180"/>
      <c r="HJ432" s="180"/>
      <c r="HK432" s="180"/>
      <c r="HL432" s="180"/>
      <c r="HM432" s="180"/>
      <c r="HN432" s="180"/>
      <c r="HO432" s="180"/>
      <c r="HP432" s="180"/>
      <c r="HQ432" s="180"/>
      <c r="HR432" s="180"/>
      <c r="HS432" s="180"/>
      <c r="HT432" s="180"/>
      <c r="HU432" s="180"/>
      <c r="HV432" s="180"/>
      <c r="HW432" s="180"/>
      <c r="HX432" s="180"/>
      <c r="HY432" s="180"/>
      <c r="HZ432" s="180"/>
      <c r="IA432" s="180"/>
      <c r="IB432" s="180"/>
      <c r="IC432" s="180"/>
      <c r="ID432" s="180"/>
      <c r="IE432" s="180"/>
      <c r="IF432" s="180"/>
      <c r="IG432" s="180"/>
      <c r="IH432" s="180"/>
      <c r="II432" s="180"/>
      <c r="IJ432" s="180"/>
      <c r="IK432" s="180"/>
      <c r="IL432" s="180"/>
      <c r="IM432" s="180"/>
      <c r="IN432" s="180"/>
      <c r="IO432" s="180"/>
      <c r="IP432" s="180"/>
      <c r="IQ432" s="180"/>
      <c r="IR432" s="180"/>
      <c r="IS432" s="180"/>
      <c r="IT432" s="180"/>
      <c r="IU432" s="180"/>
      <c r="IV432" s="180"/>
      <c r="IW432" s="180"/>
      <c r="IX432" s="180"/>
      <c r="IY432" s="180"/>
      <c r="IZ432" s="180"/>
      <c r="JA432" s="180"/>
      <c r="JB432" s="180"/>
      <c r="JC432" s="180"/>
      <c r="JD432" s="180"/>
      <c r="JE432" s="180"/>
      <c r="JF432" s="180"/>
      <c r="JG432" s="180"/>
      <c r="JH432" s="180"/>
      <c r="JI432" s="180"/>
      <c r="JJ432" s="180"/>
      <c r="JK432" s="180"/>
      <c r="JL432" s="180"/>
      <c r="JM432" s="180"/>
      <c r="JN432" s="180"/>
      <c r="JO432" s="180"/>
      <c r="JP432" s="180"/>
      <c r="JQ432" s="180"/>
      <c r="JR432" s="180"/>
      <c r="JS432" s="180"/>
      <c r="JT432" s="180"/>
      <c r="JU432" s="180"/>
      <c r="JV432" s="180"/>
      <c r="JW432" s="180"/>
      <c r="JX432" s="180"/>
      <c r="JY432" s="180"/>
      <c r="JZ432" s="180"/>
      <c r="KA432" s="180"/>
      <c r="KB432" s="180"/>
      <c r="KC432" s="180"/>
      <c r="KD432" s="180"/>
      <c r="KE432" s="180"/>
      <c r="KF432" s="180"/>
      <c r="KG432" s="180"/>
      <c r="KH432" s="180"/>
      <c r="KI432" s="180"/>
      <c r="KJ432" s="180"/>
      <c r="KK432" s="180"/>
      <c r="KL432" s="180"/>
      <c r="KM432" s="180"/>
      <c r="KN432" s="180"/>
      <c r="KO432" s="180"/>
      <c r="KP432" s="180"/>
      <c r="KQ432" s="180"/>
      <c r="KR432" s="180"/>
      <c r="KS432" s="180"/>
      <c r="KT432" s="180"/>
      <c r="KU432" s="180"/>
      <c r="KV432" s="180"/>
      <c r="KW432" s="180"/>
      <c r="KX432" s="180"/>
      <c r="KY432" s="180"/>
      <c r="KZ432" s="180"/>
      <c r="LA432" s="180"/>
      <c r="LB432" s="180"/>
      <c r="LC432" s="180"/>
      <c r="LD432" s="180"/>
      <c r="LE432" s="180"/>
      <c r="LF432" s="180"/>
      <c r="LG432" s="180"/>
      <c r="LH432" s="180"/>
      <c r="LI432" s="180"/>
      <c r="LJ432" s="180"/>
      <c r="LK432" s="180"/>
      <c r="LL432" s="180"/>
      <c r="LM432" s="180"/>
      <c r="LN432" s="180"/>
      <c r="LO432" s="180"/>
      <c r="LP432" s="180"/>
      <c r="LQ432" s="180"/>
      <c r="LR432" s="180"/>
      <c r="LS432" s="180"/>
      <c r="LT432" s="180"/>
      <c r="LU432" s="180"/>
      <c r="LV432" s="180"/>
      <c r="LW432" s="180"/>
      <c r="LX432" s="180"/>
      <c r="LY432" s="180"/>
      <c r="LZ432" s="180"/>
      <c r="MA432" s="180"/>
      <c r="MB432" s="180"/>
      <c r="MC432" s="180"/>
      <c r="MD432" s="180"/>
      <c r="ME432" s="180"/>
      <c r="MF432" s="180"/>
      <c r="MG432" s="180"/>
      <c r="MH432" s="180"/>
      <c r="MI432" s="180"/>
      <c r="MJ432" s="180"/>
      <c r="MK432" s="180"/>
      <c r="ML432" s="180"/>
      <c r="MM432" s="180"/>
      <c r="MN432" s="180"/>
      <c r="MO432" s="180"/>
      <c r="MP432" s="180"/>
      <c r="MQ432" s="180"/>
      <c r="MR432" s="180"/>
      <c r="MS432" s="180"/>
      <c r="MT432" s="180"/>
      <c r="MU432" s="180"/>
      <c r="MV432" s="180"/>
      <c r="MW432" s="180"/>
      <c r="MX432" s="180"/>
      <c r="MY432" s="180"/>
      <c r="MZ432" s="180"/>
      <c r="NA432" s="180"/>
      <c r="NB432" s="180"/>
      <c r="NC432" s="180"/>
      <c r="ND432" s="180"/>
      <c r="NE432" s="180"/>
      <c r="NF432" s="180"/>
      <c r="NG432" s="180"/>
      <c r="NH432" s="180"/>
      <c r="NI432" s="180"/>
      <c r="NJ432" s="180"/>
      <c r="NK432" s="180"/>
      <c r="NL432" s="180"/>
      <c r="NM432" s="180"/>
      <c r="NN432" s="180"/>
      <c r="NO432" s="180"/>
      <c r="NP432" s="180"/>
      <c r="NQ432" s="180"/>
      <c r="NR432" s="180"/>
      <c r="NS432" s="180"/>
      <c r="NT432" s="180"/>
      <c r="NU432" s="180"/>
      <c r="NV432" s="180"/>
      <c r="NW432" s="180"/>
      <c r="NX432" s="180"/>
      <c r="NY432" s="180"/>
      <c r="NZ432" s="180"/>
      <c r="OA432" s="180"/>
      <c r="OB432" s="180"/>
      <c r="OC432" s="180"/>
      <c r="OD432" s="180"/>
      <c r="OE432" s="180"/>
      <c r="OF432" s="180"/>
      <c r="OG432" s="180"/>
      <c r="OH432" s="180"/>
      <c r="OI432" s="180"/>
      <c r="OJ432" s="180"/>
      <c r="OK432" s="180"/>
      <c r="OL432" s="180"/>
      <c r="OM432" s="180"/>
      <c r="ON432" s="180"/>
      <c r="OO432" s="180"/>
      <c r="OP432" s="180"/>
      <c r="OQ432" s="180"/>
      <c r="OR432" s="180"/>
      <c r="OS432" s="180"/>
      <c r="OT432" s="180"/>
      <c r="OU432" s="180"/>
      <c r="OV432" s="180"/>
      <c r="OW432" s="180"/>
      <c r="OX432" s="180"/>
      <c r="OY432" s="180"/>
      <c r="OZ432" s="180"/>
      <c r="PA432" s="180"/>
      <c r="PB432" s="180"/>
      <c r="PC432" s="180"/>
      <c r="PD432" s="180"/>
      <c r="PE432" s="180"/>
      <c r="PF432" s="180"/>
      <c r="PG432" s="180"/>
      <c r="PH432" s="180"/>
      <c r="PI432" s="180"/>
      <c r="PJ432" s="180"/>
      <c r="PK432" s="180"/>
      <c r="PL432" s="180"/>
      <c r="PM432" s="180"/>
      <c r="PN432" s="180"/>
      <c r="PO432" s="180"/>
      <c r="PP432" s="180"/>
      <c r="PQ432" s="180"/>
      <c r="PR432" s="180"/>
      <c r="PS432" s="180"/>
      <c r="PT432" s="180"/>
      <c r="PU432" s="180"/>
      <c r="PV432" s="180"/>
      <c r="PW432" s="180"/>
      <c r="PX432" s="180"/>
      <c r="PY432" s="180"/>
      <c r="PZ432" s="180"/>
      <c r="QA432" s="180"/>
      <c r="QB432" s="180"/>
      <c r="QC432" s="180"/>
      <c r="QD432" s="180"/>
      <c r="QE432" s="180"/>
      <c r="QF432" s="180"/>
      <c r="QG432" s="180"/>
      <c r="QH432" s="180"/>
      <c r="QI432" s="180"/>
      <c r="QJ432" s="180"/>
      <c r="QK432" s="180"/>
      <c r="QL432" s="180"/>
      <c r="QM432" s="180"/>
      <c r="QN432" s="180"/>
      <c r="QO432" s="180"/>
      <c r="QP432" s="180"/>
      <c r="QQ432" s="180"/>
      <c r="QR432" s="180"/>
      <c r="QS432" s="180"/>
      <c r="QT432" s="180"/>
      <c r="QU432" s="180"/>
      <c r="QV432" s="180"/>
      <c r="QW432" s="180"/>
      <c r="QX432" s="180"/>
      <c r="QY432" s="180"/>
      <c r="QZ432" s="180"/>
      <c r="RA432" s="180"/>
      <c r="RB432" s="180"/>
      <c r="RC432" s="180"/>
      <c r="RD432" s="180"/>
      <c r="RE432" s="180"/>
      <c r="RF432" s="180"/>
      <c r="RG432" s="180"/>
      <c r="RH432" s="180"/>
      <c r="RI432" s="180"/>
      <c r="RJ432" s="180"/>
      <c r="RK432" s="180"/>
      <c r="RL432" s="180"/>
      <c r="RM432" s="180"/>
      <c r="RN432" s="180"/>
      <c r="RO432" s="180"/>
      <c r="RP432" s="180"/>
      <c r="RQ432" s="180"/>
      <c r="RR432" s="180"/>
      <c r="RS432" s="180"/>
      <c r="RT432" s="180"/>
      <c r="RU432" s="180"/>
      <c r="RV432" s="180"/>
      <c r="RW432" s="180"/>
      <c r="RX432" s="180"/>
      <c r="RY432" s="180"/>
      <c r="RZ432" s="180"/>
      <c r="SA432" s="180"/>
      <c r="SB432" s="180"/>
      <c r="SC432" s="180"/>
      <c r="SD432" s="180"/>
      <c r="SE432" s="180"/>
      <c r="SF432" s="180"/>
      <c r="SG432" s="180"/>
      <c r="SH432" s="180"/>
      <c r="SI432" s="180"/>
      <c r="SJ432" s="180"/>
      <c r="SK432" s="180"/>
      <c r="SL432" s="180"/>
      <c r="SM432" s="180"/>
      <c r="SN432" s="180"/>
      <c r="SO432" s="180"/>
      <c r="SP432" s="180"/>
      <c r="SQ432" s="180"/>
      <c r="SR432" s="180"/>
      <c r="SS432" s="180"/>
      <c r="ST432" s="180"/>
      <c r="SU432" s="180"/>
      <c r="SV432" s="180"/>
      <c r="SW432" s="180"/>
      <c r="SX432" s="180"/>
      <c r="SY432" s="180"/>
      <c r="SZ432" s="180"/>
      <c r="TA432" s="180"/>
      <c r="TB432" s="180"/>
      <c r="TC432" s="180"/>
      <c r="TD432" s="180"/>
      <c r="TE432" s="180"/>
      <c r="TF432" s="180"/>
      <c r="TG432" s="180"/>
      <c r="TH432" s="180"/>
      <c r="TI432" s="180"/>
      <c r="TJ432" s="180"/>
      <c r="TK432" s="180"/>
      <c r="TL432" s="180"/>
      <c r="TM432" s="180"/>
      <c r="TN432" s="180"/>
      <c r="TO432" s="180"/>
      <c r="TP432" s="180"/>
      <c r="TQ432" s="180"/>
      <c r="TR432" s="180"/>
      <c r="TS432" s="180"/>
      <c r="TT432" s="180"/>
      <c r="TU432" s="180"/>
      <c r="TV432" s="180"/>
      <c r="TW432" s="180"/>
      <c r="TX432" s="180"/>
      <c r="TY432" s="180"/>
      <c r="TZ432" s="180"/>
      <c r="UA432" s="180"/>
      <c r="UB432" s="180"/>
      <c r="UC432" s="180"/>
      <c r="UD432" s="180"/>
      <c r="UE432" s="180"/>
      <c r="UF432" s="180"/>
      <c r="UG432" s="180"/>
      <c r="UH432" s="180"/>
      <c r="UI432" s="180"/>
      <c r="UJ432" s="180"/>
      <c r="UK432" s="180"/>
      <c r="UL432" s="180"/>
      <c r="UM432" s="180"/>
      <c r="UN432" s="180"/>
      <c r="UO432" s="180"/>
      <c r="UP432" s="180"/>
      <c r="UQ432" s="180"/>
      <c r="UR432" s="180"/>
      <c r="US432" s="180"/>
      <c r="UT432" s="180"/>
      <c r="UU432" s="180"/>
      <c r="UV432" s="180"/>
      <c r="UW432" s="180"/>
      <c r="UX432" s="180"/>
      <c r="UY432" s="180"/>
      <c r="UZ432" s="180"/>
      <c r="VA432" s="180"/>
      <c r="VB432" s="180"/>
      <c r="VC432" s="180"/>
      <c r="VD432" s="180"/>
      <c r="VE432" s="180"/>
      <c r="VF432" s="180"/>
      <c r="VG432" s="180"/>
      <c r="VH432" s="180"/>
      <c r="VI432" s="180"/>
      <c r="VJ432" s="180"/>
      <c r="VK432" s="180"/>
      <c r="VL432" s="180"/>
      <c r="VM432" s="180"/>
      <c r="VN432" s="180"/>
      <c r="VO432" s="180"/>
      <c r="VP432" s="180"/>
      <c r="VQ432" s="180"/>
      <c r="VR432" s="180"/>
      <c r="VS432" s="180"/>
      <c r="VT432" s="180"/>
      <c r="VU432" s="180"/>
      <c r="VV432" s="180"/>
      <c r="VW432" s="180"/>
      <c r="VX432" s="180"/>
      <c r="VY432" s="180"/>
      <c r="VZ432" s="180"/>
      <c r="WA432" s="180"/>
      <c r="WB432" s="180"/>
      <c r="WC432" s="180"/>
      <c r="WD432" s="180"/>
      <c r="WE432" s="180"/>
      <c r="WF432" s="180"/>
      <c r="WG432" s="180"/>
      <c r="WH432" s="180"/>
      <c r="WI432" s="180"/>
      <c r="WJ432" s="180"/>
      <c r="WK432" s="180"/>
      <c r="WL432" s="180"/>
      <c r="WM432" s="180"/>
      <c r="WN432" s="180"/>
      <c r="WO432" s="180"/>
      <c r="WP432" s="180"/>
      <c r="WQ432" s="180"/>
      <c r="WR432" s="180"/>
      <c r="WS432" s="180"/>
      <c r="WT432" s="180"/>
      <c r="WU432" s="180"/>
      <c r="WV432" s="180"/>
      <c r="WW432" s="180"/>
      <c r="WX432" s="180"/>
      <c r="WY432" s="180"/>
      <c r="WZ432" s="180"/>
      <c r="XA432" s="180"/>
      <c r="XB432" s="180"/>
      <c r="XC432" s="180"/>
      <c r="XD432" s="180"/>
      <c r="XE432" s="180"/>
      <c r="XF432" s="180"/>
      <c r="XG432" s="180"/>
      <c r="XH432" s="180"/>
      <c r="XI432" s="180"/>
      <c r="XJ432" s="180"/>
      <c r="XK432" s="180"/>
      <c r="XL432" s="180"/>
      <c r="XM432" s="180"/>
      <c r="XN432" s="180"/>
      <c r="XO432" s="180"/>
      <c r="XP432" s="180"/>
      <c r="XQ432" s="180"/>
      <c r="XR432" s="180"/>
      <c r="XS432" s="180"/>
      <c r="XT432" s="180"/>
      <c r="XU432" s="180"/>
      <c r="XV432" s="180"/>
      <c r="XW432" s="180"/>
      <c r="XX432" s="180"/>
      <c r="XY432" s="180"/>
      <c r="XZ432" s="180"/>
      <c r="YA432" s="180"/>
      <c r="YB432" s="180"/>
      <c r="YC432" s="180"/>
      <c r="YD432" s="180"/>
      <c r="YE432" s="180"/>
      <c r="YF432" s="180"/>
      <c r="YG432" s="180"/>
      <c r="YH432" s="180"/>
      <c r="YI432" s="180"/>
      <c r="YJ432" s="180"/>
      <c r="YK432" s="180"/>
      <c r="YL432" s="180"/>
      <c r="YM432" s="180"/>
      <c r="YN432" s="180"/>
      <c r="YO432" s="180"/>
      <c r="YP432" s="180"/>
      <c r="YQ432" s="180"/>
      <c r="YR432" s="180"/>
      <c r="YS432" s="180"/>
      <c r="YT432" s="180"/>
      <c r="YU432" s="180"/>
      <c r="YV432" s="180"/>
      <c r="YW432" s="180"/>
      <c r="YX432" s="180"/>
      <c r="YY432" s="180"/>
      <c r="YZ432" s="180"/>
      <c r="ZA432" s="180"/>
      <c r="ZB432" s="180"/>
      <c r="ZC432" s="180"/>
      <c r="ZD432" s="180"/>
      <c r="ZE432" s="180"/>
      <c r="ZF432" s="180"/>
      <c r="ZG432" s="180"/>
      <c r="ZH432" s="180"/>
      <c r="ZI432" s="180"/>
      <c r="ZJ432" s="180"/>
      <c r="ZK432" s="180"/>
      <c r="ZL432" s="180"/>
      <c r="ZM432" s="180"/>
      <c r="ZN432" s="180"/>
      <c r="ZO432" s="180"/>
      <c r="ZP432" s="180"/>
      <c r="ZQ432" s="180"/>
      <c r="ZR432" s="180"/>
      <c r="ZS432" s="180"/>
      <c r="ZT432" s="180"/>
      <c r="ZU432" s="180"/>
      <c r="ZV432" s="180"/>
      <c r="ZW432" s="180"/>
      <c r="ZX432" s="180"/>
      <c r="ZY432" s="180"/>
      <c r="ZZ432" s="180"/>
      <c r="AAA432" s="180"/>
      <c r="AAB432" s="180"/>
      <c r="AAC432" s="180"/>
      <c r="AAD432" s="180"/>
      <c r="AAE432" s="180"/>
      <c r="AAF432" s="180"/>
      <c r="AAG432" s="180"/>
      <c r="AAH432" s="180"/>
      <c r="AAI432" s="180"/>
      <c r="AAJ432" s="180"/>
      <c r="AAK432" s="180"/>
      <c r="AAL432" s="180"/>
      <c r="AAM432" s="180"/>
      <c r="AAN432" s="180"/>
      <c r="AAO432" s="180"/>
      <c r="AAP432" s="180"/>
      <c r="AAQ432" s="180"/>
      <c r="AAR432" s="180"/>
      <c r="AAS432" s="180"/>
      <c r="AAT432" s="180"/>
      <c r="AAU432" s="180"/>
      <c r="AAV432" s="180"/>
      <c r="AAW432" s="180"/>
      <c r="AAX432" s="180"/>
      <c r="AAY432" s="180"/>
      <c r="AAZ432" s="180"/>
      <c r="ABA432" s="180"/>
      <c r="ABB432" s="180"/>
      <c r="ABC432" s="180"/>
      <c r="ABD432" s="180"/>
      <c r="ABE432" s="180"/>
      <c r="ABF432" s="180"/>
      <c r="ABG432" s="180"/>
      <c r="ABH432" s="180"/>
      <c r="ABI432" s="180"/>
      <c r="ABJ432" s="180"/>
      <c r="ABK432" s="180"/>
      <c r="ABL432" s="180"/>
      <c r="ABM432" s="180"/>
      <c r="ABN432" s="180"/>
      <c r="ABO432" s="180"/>
      <c r="ABP432" s="180"/>
      <c r="ABQ432" s="180"/>
      <c r="ABR432" s="180"/>
      <c r="ABS432" s="180"/>
      <c r="ABT432" s="180"/>
      <c r="ABU432" s="180"/>
      <c r="ABV432" s="180"/>
      <c r="ABW432" s="180"/>
      <c r="ABX432" s="180"/>
      <c r="ABY432" s="180"/>
      <c r="ABZ432" s="180"/>
      <c r="ACA432" s="180"/>
      <c r="ACB432" s="180"/>
      <c r="ACC432" s="180"/>
      <c r="ACD432" s="180"/>
      <c r="ACE432" s="180"/>
      <c r="ACF432" s="180"/>
      <c r="ACG432" s="180"/>
      <c r="ACH432" s="180"/>
      <c r="ACI432" s="180"/>
      <c r="ACJ432" s="180"/>
      <c r="ACK432" s="180"/>
      <c r="ACL432" s="180"/>
      <c r="ACM432" s="180"/>
      <c r="ACN432" s="180"/>
      <c r="ACO432" s="180"/>
      <c r="ACP432" s="180"/>
      <c r="ACQ432" s="180"/>
      <c r="ACR432" s="180"/>
      <c r="ACS432" s="180"/>
      <c r="ACT432" s="180"/>
      <c r="ACU432" s="180"/>
      <c r="ACV432" s="180"/>
      <c r="ACW432" s="180"/>
      <c r="ACX432" s="180"/>
      <c r="ACY432" s="180"/>
      <c r="ACZ432" s="180"/>
      <c r="ADA432" s="180"/>
      <c r="ADB432" s="180"/>
      <c r="ADC432" s="180"/>
      <c r="ADD432" s="180"/>
      <c r="ADE432" s="180"/>
      <c r="ADF432" s="180"/>
      <c r="ADG432" s="180"/>
      <c r="ADH432" s="180"/>
      <c r="ADI432" s="180"/>
      <c r="ADJ432" s="180"/>
      <c r="ADK432" s="180"/>
      <c r="ADL432" s="180"/>
      <c r="ADM432" s="180"/>
      <c r="ADN432" s="180"/>
      <c r="ADO432" s="180"/>
      <c r="ADP432" s="180"/>
      <c r="ADQ432" s="180"/>
      <c r="ADR432" s="180"/>
      <c r="ADS432" s="180"/>
      <c r="ADT432" s="180"/>
      <c r="ADU432" s="180"/>
      <c r="ADV432" s="180"/>
      <c r="ADW432" s="180"/>
      <c r="ADX432" s="180"/>
      <c r="ADY432" s="180"/>
      <c r="ADZ432" s="180"/>
      <c r="AEA432" s="180"/>
      <c r="AEB432" s="180"/>
      <c r="AEC432" s="180"/>
      <c r="AED432" s="180"/>
      <c r="AEE432" s="180"/>
      <c r="AEF432" s="180"/>
      <c r="AEG432" s="180"/>
      <c r="AEH432" s="180"/>
      <c r="AEI432" s="180"/>
      <c r="AEJ432" s="180"/>
      <c r="AEK432" s="180"/>
      <c r="AEL432" s="180"/>
      <c r="AEM432" s="180"/>
      <c r="AEN432" s="180"/>
      <c r="AEO432" s="180"/>
      <c r="AEP432" s="180"/>
      <c r="AEQ432" s="180"/>
      <c r="AER432" s="180"/>
      <c r="AES432" s="180"/>
      <c r="AET432" s="180"/>
      <c r="AEU432" s="180"/>
      <c r="AEV432" s="180"/>
      <c r="AEW432" s="180"/>
      <c r="AEX432" s="180"/>
      <c r="AEY432" s="180"/>
      <c r="AEZ432" s="180"/>
      <c r="AFA432" s="180"/>
      <c r="AFB432" s="180"/>
      <c r="AFC432" s="180"/>
      <c r="AFD432" s="180"/>
      <c r="AFE432" s="180"/>
      <c r="AFF432" s="180"/>
      <c r="AFG432" s="180"/>
      <c r="AFH432" s="180"/>
      <c r="AFI432" s="180"/>
      <c r="AFJ432" s="180"/>
      <c r="AFK432" s="180"/>
      <c r="AFL432" s="180"/>
      <c r="AFM432" s="180"/>
      <c r="AFN432" s="180"/>
      <c r="AFO432" s="180"/>
      <c r="AFP432" s="180"/>
      <c r="AFQ432" s="180"/>
      <c r="AFR432" s="180"/>
      <c r="AFS432" s="180"/>
      <c r="AFT432" s="180"/>
      <c r="AFU432" s="180"/>
      <c r="AFV432" s="180"/>
      <c r="AFW432" s="180"/>
      <c r="AFX432" s="180"/>
      <c r="AFY432" s="180"/>
      <c r="AFZ432" s="180"/>
      <c r="AGA432" s="180"/>
      <c r="AGB432" s="180"/>
      <c r="AGC432" s="180"/>
      <c r="AGD432" s="180"/>
      <c r="AGE432" s="180"/>
      <c r="AGF432" s="180"/>
      <c r="AGG432" s="180"/>
      <c r="AGH432" s="180"/>
      <c r="AGI432" s="180"/>
      <c r="AGJ432" s="180"/>
      <c r="AGK432" s="180"/>
      <c r="AGL432" s="180"/>
      <c r="AGM432" s="180"/>
      <c r="AGN432" s="180"/>
      <c r="AGO432" s="180"/>
      <c r="AGP432" s="180"/>
      <c r="AGQ432" s="180"/>
      <c r="AGR432" s="180"/>
      <c r="AGS432" s="180"/>
      <c r="AGT432" s="180"/>
      <c r="AGU432" s="180"/>
      <c r="AGV432" s="180"/>
      <c r="AGW432" s="180"/>
      <c r="AGX432" s="180"/>
      <c r="AGY432" s="180"/>
      <c r="AGZ432" s="180"/>
      <c r="AHA432" s="180"/>
      <c r="AHB432" s="180"/>
      <c r="AHC432" s="180"/>
      <c r="AHD432" s="180"/>
      <c r="AHE432" s="180"/>
      <c r="AHF432" s="180"/>
      <c r="AHG432" s="180"/>
      <c r="AHH432" s="180"/>
      <c r="AHI432" s="180"/>
      <c r="AHJ432" s="180"/>
      <c r="AHK432" s="180"/>
      <c r="AHL432" s="180"/>
      <c r="AHM432" s="180"/>
      <c r="AHN432" s="180"/>
      <c r="AHO432" s="180"/>
      <c r="AHP432" s="180"/>
      <c r="AHQ432" s="180"/>
      <c r="AHR432" s="180"/>
      <c r="AHS432" s="180"/>
      <c r="AHT432" s="180"/>
      <c r="AHU432" s="180"/>
      <c r="AHV432" s="180"/>
      <c r="AHW432" s="180"/>
      <c r="AHX432" s="180"/>
      <c r="AHY432" s="180"/>
      <c r="AHZ432" s="180"/>
      <c r="AIA432" s="180"/>
      <c r="AIB432" s="180"/>
      <c r="AIC432" s="180"/>
      <c r="AID432" s="180"/>
      <c r="AIE432" s="180"/>
      <c r="AIF432" s="180"/>
      <c r="AIG432" s="180"/>
      <c r="AIH432" s="180"/>
      <c r="AII432" s="180"/>
      <c r="AIJ432" s="180"/>
      <c r="AIK432" s="180"/>
      <c r="AIL432" s="180"/>
      <c r="AIM432" s="180"/>
      <c r="AIN432" s="180"/>
      <c r="AIO432" s="180"/>
      <c r="AIP432" s="180"/>
      <c r="AIQ432" s="180"/>
      <c r="AIR432" s="180"/>
      <c r="AIS432" s="180"/>
      <c r="AIT432" s="180"/>
      <c r="AIU432" s="180"/>
      <c r="AIV432" s="180"/>
      <c r="AIW432" s="180"/>
      <c r="AIX432" s="180"/>
      <c r="AIY432" s="180"/>
      <c r="AIZ432" s="180"/>
      <c r="AJA432" s="180"/>
      <c r="AJB432" s="180"/>
      <c r="AJC432" s="180"/>
      <c r="AJD432" s="180"/>
      <c r="AJE432" s="180"/>
      <c r="AJF432" s="180"/>
      <c r="AJG432" s="180"/>
      <c r="AJH432" s="180"/>
      <c r="AJI432" s="180"/>
      <c r="AJJ432" s="180"/>
      <c r="AJK432" s="180"/>
      <c r="AJL432" s="180"/>
      <c r="AJM432" s="180"/>
      <c r="AJN432" s="180"/>
      <c r="AJO432" s="180"/>
      <c r="AJP432" s="180"/>
      <c r="AJQ432" s="180"/>
      <c r="AJR432" s="180"/>
      <c r="AJS432" s="180"/>
      <c r="AJT432" s="180"/>
      <c r="AJU432" s="180"/>
      <c r="AJV432" s="180"/>
      <c r="AJW432" s="180"/>
      <c r="AJX432" s="180"/>
      <c r="AJY432" s="180"/>
      <c r="AJZ432" s="180"/>
      <c r="AKA432" s="180"/>
      <c r="AKB432" s="180"/>
      <c r="AKC432" s="180"/>
      <c r="AKD432" s="180"/>
      <c r="AKE432" s="180"/>
      <c r="AKF432" s="180"/>
      <c r="AKG432" s="180"/>
      <c r="AKH432" s="180"/>
      <c r="AKI432" s="180"/>
      <c r="AKJ432" s="180"/>
      <c r="AKK432" s="180"/>
      <c r="AKL432" s="180"/>
      <c r="AKM432" s="180"/>
      <c r="AKN432" s="180"/>
      <c r="AKO432" s="180"/>
      <c r="AKP432" s="180"/>
      <c r="AKQ432" s="180"/>
      <c r="AKR432" s="180"/>
      <c r="AKS432" s="180"/>
      <c r="AKT432" s="180"/>
      <c r="AKU432" s="180"/>
      <c r="AKV432" s="180"/>
      <c r="AKW432" s="180"/>
      <c r="AKX432" s="180"/>
      <c r="AKY432" s="180"/>
      <c r="AKZ432" s="180"/>
      <c r="ALA432" s="180"/>
      <c r="ALB432" s="180"/>
      <c r="ALC432" s="180"/>
      <c r="ALD432" s="180"/>
      <c r="ALE432" s="180"/>
      <c r="ALF432" s="180"/>
      <c r="ALG432" s="180"/>
      <c r="ALH432" s="180"/>
      <c r="ALI432" s="180"/>
      <c r="ALJ432" s="180"/>
      <c r="ALK432" s="180"/>
      <c r="ALL432" s="180"/>
      <c r="ALM432" s="180"/>
      <c r="ALN432" s="180"/>
      <c r="ALO432" s="180"/>
      <c r="ALP432" s="180"/>
      <c r="ALQ432" s="180"/>
      <c r="ALR432" s="180"/>
      <c r="ALS432" s="180"/>
      <c r="ALT432" s="180"/>
      <c r="ALU432" s="180"/>
      <c r="ALV432" s="180"/>
      <c r="ALW432" s="180"/>
      <c r="ALX432" s="180"/>
      <c r="ALY432" s="180"/>
      <c r="ALZ432" s="180"/>
      <c r="AMA432" s="180"/>
      <c r="AMB432" s="180"/>
      <c r="AMC432" s="180"/>
      <c r="AMD432" s="180"/>
      <c r="AME432" s="180"/>
      <c r="AMF432" s="180"/>
      <c r="AMG432" s="180"/>
      <c r="AMH432" s="180"/>
      <c r="AMI432" s="180"/>
      <c r="AMJ432" s="180"/>
    </row>
    <row r="433" spans="1:10" ht="15.75" x14ac:dyDescent="0.25">
      <c r="A433" s="13"/>
      <c r="B433" s="97"/>
      <c r="C433" s="98"/>
      <c r="D433" s="98"/>
      <c r="E433" s="98"/>
      <c r="F433" s="98"/>
      <c r="G433" s="98"/>
      <c r="H433" s="13"/>
      <c r="I433" s="99"/>
      <c r="J433" s="4"/>
    </row>
    <row r="434" spans="1:10" ht="15.75" customHeight="1" x14ac:dyDescent="0.25">
      <c r="A434" s="13"/>
      <c r="B434" s="439" t="s">
        <v>55</v>
      </c>
      <c r="C434" s="439"/>
      <c r="D434" s="439"/>
      <c r="E434" s="439"/>
      <c r="F434" s="439"/>
      <c r="G434" s="439"/>
      <c r="H434" s="13"/>
      <c r="I434" s="99"/>
      <c r="J434" s="4"/>
    </row>
    <row r="435" spans="1:10" ht="15.75" x14ac:dyDescent="0.25">
      <c r="A435" s="26"/>
      <c r="B435" s="73"/>
      <c r="C435" s="74"/>
      <c r="D435" s="74"/>
      <c r="E435" s="74"/>
      <c r="F435" s="74"/>
      <c r="G435" s="74"/>
      <c r="H435" s="13"/>
      <c r="I435" s="27"/>
      <c r="J435" s="4"/>
    </row>
    <row r="436" spans="1:10" ht="15.75" x14ac:dyDescent="0.25">
      <c r="A436" s="26"/>
      <c r="B436" s="79" t="s">
        <v>57</v>
      </c>
      <c r="C436" s="80"/>
      <c r="D436" s="80"/>
      <c r="E436" s="199" t="s">
        <v>165</v>
      </c>
      <c r="F436" s="80"/>
      <c r="G436" s="80"/>
      <c r="H436" s="13"/>
      <c r="I436" s="27"/>
      <c r="J436" s="4"/>
    </row>
    <row r="437" spans="1:10" ht="15.75" x14ac:dyDescent="0.25">
      <c r="A437" s="26"/>
      <c r="B437" s="416" t="s">
        <v>213</v>
      </c>
      <c r="C437" s="416"/>
      <c r="D437" s="416"/>
      <c r="E437" s="416"/>
      <c r="F437" s="416"/>
      <c r="G437" s="416"/>
      <c r="H437" s="13"/>
      <c r="I437" s="27"/>
      <c r="J437" s="4"/>
    </row>
    <row r="438" spans="1:10" ht="15.75" x14ac:dyDescent="0.25">
      <c r="A438" s="26"/>
      <c r="B438" s="17" t="s">
        <v>68</v>
      </c>
      <c r="C438" s="81">
        <v>1411.71</v>
      </c>
      <c r="D438" s="62"/>
      <c r="E438" s="62"/>
      <c r="F438" s="62"/>
      <c r="G438" s="62"/>
      <c r="H438" s="13"/>
      <c r="I438" s="27"/>
      <c r="J438" s="4"/>
    </row>
    <row r="439" spans="1:10" ht="15.75" x14ac:dyDescent="0.25">
      <c r="A439" s="26"/>
      <c r="B439" s="17"/>
      <c r="C439" s="78"/>
      <c r="D439" s="62"/>
      <c r="E439" s="62"/>
      <c r="F439" s="62"/>
      <c r="G439" s="62"/>
      <c r="H439" s="13"/>
      <c r="I439" s="27"/>
      <c r="J439" s="4"/>
    </row>
    <row r="440" spans="1:10" ht="15.75" x14ac:dyDescent="0.25">
      <c r="A440" s="16"/>
      <c r="B440" s="86"/>
      <c r="C440" s="84"/>
      <c r="D440" s="84"/>
      <c r="E440" s="74"/>
      <c r="F440" s="74"/>
      <c r="G440" s="74"/>
      <c r="H440" s="16"/>
      <c r="I440" s="7"/>
      <c r="J440" s="4"/>
    </row>
    <row r="441" spans="1:10" ht="15.75" x14ac:dyDescent="0.25">
      <c r="A441" s="16"/>
      <c r="B441" s="82" t="s">
        <v>71</v>
      </c>
      <c r="C441" s="83">
        <f>SUM(C438)</f>
        <v>1411.71</v>
      </c>
      <c r="D441" s="83" t="s">
        <v>67</v>
      </c>
      <c r="E441" s="85"/>
      <c r="F441" s="85"/>
      <c r="G441" s="74"/>
      <c r="H441" s="16"/>
      <c r="I441" s="7"/>
      <c r="J441" s="4"/>
    </row>
    <row r="442" spans="1:10" ht="15.75" x14ac:dyDescent="0.25">
      <c r="A442" s="16"/>
      <c r="B442" s="82"/>
      <c r="C442" s="83"/>
      <c r="D442" s="87"/>
      <c r="E442" s="85"/>
      <c r="F442" s="85"/>
      <c r="G442" s="74"/>
      <c r="H442" s="16"/>
      <c r="I442" s="7"/>
      <c r="J442" s="4"/>
    </row>
    <row r="443" spans="1:10" ht="15.75" x14ac:dyDescent="0.25">
      <c r="A443" s="16"/>
      <c r="B443" s="82"/>
      <c r="C443" s="83"/>
      <c r="D443" s="87"/>
      <c r="E443" s="85"/>
      <c r="F443" s="85"/>
      <c r="G443" s="74"/>
      <c r="H443" s="16"/>
      <c r="I443" s="7"/>
      <c r="J443" s="4"/>
    </row>
    <row r="444" spans="1:10" ht="15.75" x14ac:dyDescent="0.25">
      <c r="A444" s="16"/>
      <c r="B444" s="82"/>
      <c r="C444" s="83"/>
      <c r="D444" s="87"/>
      <c r="E444" s="85"/>
      <c r="F444" s="85"/>
      <c r="G444" s="74"/>
      <c r="H444" s="16"/>
      <c r="I444" s="7"/>
      <c r="J444" s="4"/>
    </row>
    <row r="445" spans="1:10" ht="15.75" x14ac:dyDescent="0.25">
      <c r="A445" s="16"/>
      <c r="B445" s="82"/>
      <c r="C445" s="83"/>
      <c r="D445" s="87"/>
      <c r="E445" s="85"/>
      <c r="F445" s="85"/>
      <c r="G445" s="74"/>
      <c r="H445" s="16"/>
      <c r="I445" s="7"/>
      <c r="J445" s="4"/>
    </row>
    <row r="446" spans="1:10" ht="15.75" x14ac:dyDescent="0.25">
      <c r="A446" s="16"/>
      <c r="B446" s="82"/>
      <c r="C446" s="83"/>
      <c r="D446" s="87"/>
      <c r="E446" s="85"/>
      <c r="F446" s="85"/>
      <c r="G446" s="74"/>
      <c r="H446" s="16"/>
      <c r="I446" s="7"/>
      <c r="J446" s="4"/>
    </row>
    <row r="447" spans="1:10" ht="15.75" x14ac:dyDescent="0.25">
      <c r="A447" s="16"/>
      <c r="B447" s="82"/>
      <c r="C447" s="83"/>
      <c r="D447" s="87"/>
      <c r="E447" s="85"/>
      <c r="F447" s="85"/>
      <c r="G447" s="74"/>
      <c r="H447" s="16"/>
      <c r="I447" s="7"/>
      <c r="J447" s="4"/>
    </row>
    <row r="448" spans="1:10" ht="15.75" x14ac:dyDescent="0.25">
      <c r="A448" s="16"/>
      <c r="B448" s="82"/>
      <c r="C448" s="83"/>
      <c r="D448" s="87"/>
      <c r="E448" s="85"/>
      <c r="F448" s="85"/>
      <c r="G448" s="74"/>
      <c r="H448" s="16"/>
      <c r="I448" s="7"/>
      <c r="J448" s="4"/>
    </row>
    <row r="449" spans="1:1024" ht="15.75" x14ac:dyDescent="0.25">
      <c r="A449" s="16"/>
      <c r="B449" s="82"/>
      <c r="C449" s="83"/>
      <c r="D449" s="87"/>
      <c r="E449" s="85"/>
      <c r="F449" s="85"/>
      <c r="G449" s="74"/>
      <c r="H449" s="16"/>
      <c r="I449" s="7"/>
      <c r="J449" s="4"/>
    </row>
    <row r="450" spans="1:1024" ht="15.75" x14ac:dyDescent="0.25">
      <c r="A450" s="16"/>
      <c r="B450" s="82"/>
      <c r="C450" s="83"/>
      <c r="D450" s="87"/>
      <c r="E450" s="85"/>
      <c r="F450" s="85"/>
      <c r="G450" s="74"/>
      <c r="H450" s="16"/>
      <c r="I450" s="7"/>
      <c r="J450" s="4"/>
    </row>
    <row r="451" spans="1:1024" ht="15.75" x14ac:dyDescent="0.25">
      <c r="A451" s="16"/>
      <c r="B451" s="82"/>
      <c r="C451" s="83"/>
      <c r="D451" s="87"/>
      <c r="E451" s="85"/>
      <c r="F451" s="85"/>
      <c r="G451" s="74"/>
      <c r="H451" s="16"/>
      <c r="I451" s="7"/>
      <c r="J451" s="4"/>
    </row>
    <row r="452" spans="1:1024" ht="15.75" x14ac:dyDescent="0.25">
      <c r="A452" s="16"/>
      <c r="B452" s="82"/>
      <c r="C452" s="83"/>
      <c r="D452" s="87"/>
      <c r="E452" s="85"/>
      <c r="F452" s="85"/>
      <c r="G452" s="74"/>
      <c r="H452" s="16"/>
      <c r="I452" s="7"/>
      <c r="J452" s="4"/>
    </row>
    <row r="453" spans="1:1024" ht="15.75" x14ac:dyDescent="0.25">
      <c r="A453" s="16"/>
      <c r="B453" s="82"/>
      <c r="C453" s="83"/>
      <c r="D453" s="87"/>
      <c r="E453" s="85"/>
      <c r="F453" s="85"/>
      <c r="G453" s="74"/>
      <c r="H453" s="16"/>
      <c r="I453" s="7"/>
      <c r="J453" s="4"/>
    </row>
    <row r="454" spans="1:1024" ht="15.75" x14ac:dyDescent="0.25">
      <c r="A454" s="16"/>
      <c r="B454" s="82"/>
      <c r="C454" s="83"/>
      <c r="D454" s="87"/>
      <c r="E454" s="85"/>
      <c r="F454" s="85"/>
      <c r="G454" s="74"/>
      <c r="H454" s="16"/>
      <c r="I454" s="7"/>
      <c r="J454" s="4"/>
    </row>
    <row r="455" spans="1:1024" ht="15.75" x14ac:dyDescent="0.25">
      <c r="A455" s="16"/>
      <c r="B455" s="82"/>
      <c r="C455" s="83"/>
      <c r="D455" s="87"/>
      <c r="E455" s="85"/>
      <c r="F455" s="85"/>
      <c r="G455" s="74"/>
      <c r="H455" s="16"/>
      <c r="I455" s="7"/>
      <c r="J455" s="4"/>
    </row>
    <row r="456" spans="1:1024" ht="15.75" x14ac:dyDescent="0.25">
      <c r="A456" s="16"/>
      <c r="B456" s="58"/>
      <c r="C456" s="87"/>
      <c r="D456" s="87"/>
      <c r="E456" s="85"/>
      <c r="F456" s="85"/>
      <c r="G456" s="74"/>
      <c r="H456" s="16"/>
      <c r="I456" s="7"/>
      <c r="J456" s="4"/>
    </row>
    <row r="457" spans="1:1024" s="181" customFormat="1" ht="23.25" customHeight="1" x14ac:dyDescent="0.25">
      <c r="A457" s="261" t="s">
        <v>82</v>
      </c>
      <c r="B457" s="411" t="s">
        <v>83</v>
      </c>
      <c r="C457" s="411"/>
      <c r="D457" s="411"/>
      <c r="E457" s="411"/>
      <c r="F457" s="411"/>
      <c r="G457" s="411"/>
      <c r="H457" s="262" t="s">
        <v>67</v>
      </c>
      <c r="I457" s="263">
        <f>SUM(C465)</f>
        <v>1411.71</v>
      </c>
      <c r="J457" s="179"/>
      <c r="K457" s="180"/>
      <c r="L457" s="180"/>
      <c r="M457" s="180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  <c r="AA457" s="180"/>
      <c r="AB457" s="180"/>
      <c r="AC457" s="180"/>
      <c r="AD457" s="180"/>
      <c r="AE457" s="180"/>
      <c r="AF457" s="180"/>
      <c r="AG457" s="180"/>
      <c r="AH457" s="180"/>
      <c r="AI457" s="180"/>
      <c r="AJ457" s="180"/>
      <c r="AK457" s="180"/>
      <c r="AL457" s="180"/>
      <c r="AM457" s="180"/>
      <c r="AN457" s="180"/>
      <c r="AO457" s="180"/>
      <c r="AP457" s="180"/>
      <c r="AQ457" s="180"/>
      <c r="AR457" s="180"/>
      <c r="AS457" s="180"/>
      <c r="AT457" s="180"/>
      <c r="AU457" s="180"/>
      <c r="AV457" s="180"/>
      <c r="AW457" s="180"/>
      <c r="AX457" s="180"/>
      <c r="AY457" s="180"/>
      <c r="AZ457" s="180"/>
      <c r="BA457" s="180"/>
      <c r="BB457" s="180"/>
      <c r="BC457" s="180"/>
      <c r="BD457" s="180"/>
      <c r="BE457" s="180"/>
      <c r="BF457" s="180"/>
      <c r="BG457" s="180"/>
      <c r="BH457" s="180"/>
      <c r="BI457" s="180"/>
      <c r="BJ457" s="180"/>
      <c r="BK457" s="180"/>
      <c r="BL457" s="180"/>
      <c r="BM457" s="180"/>
      <c r="BN457" s="180"/>
      <c r="BO457" s="180"/>
      <c r="BP457" s="180"/>
      <c r="BQ457" s="180"/>
      <c r="BR457" s="180"/>
      <c r="BS457" s="180"/>
      <c r="BT457" s="180"/>
      <c r="BU457" s="180"/>
      <c r="BV457" s="180"/>
      <c r="BW457" s="180"/>
      <c r="BX457" s="180"/>
      <c r="BY457" s="180"/>
      <c r="BZ457" s="180"/>
      <c r="CA457" s="180"/>
      <c r="CB457" s="180"/>
      <c r="CC457" s="180"/>
      <c r="CD457" s="180"/>
      <c r="CE457" s="180"/>
      <c r="CF457" s="180"/>
      <c r="CG457" s="180"/>
      <c r="CH457" s="180"/>
      <c r="CI457" s="180"/>
      <c r="CJ457" s="180"/>
      <c r="CK457" s="180"/>
      <c r="CL457" s="180"/>
      <c r="CM457" s="180"/>
      <c r="CN457" s="180"/>
      <c r="CO457" s="180"/>
      <c r="CP457" s="180"/>
      <c r="CQ457" s="180"/>
      <c r="CR457" s="180"/>
      <c r="CS457" s="180"/>
      <c r="CT457" s="180"/>
      <c r="CU457" s="180"/>
      <c r="CV457" s="180"/>
      <c r="CW457" s="180"/>
      <c r="CX457" s="180"/>
      <c r="CY457" s="180"/>
      <c r="CZ457" s="180"/>
      <c r="DA457" s="180"/>
      <c r="DB457" s="180"/>
      <c r="DC457" s="180"/>
      <c r="DD457" s="180"/>
      <c r="DE457" s="180"/>
      <c r="DF457" s="180"/>
      <c r="DG457" s="180"/>
      <c r="DH457" s="180"/>
      <c r="DI457" s="180"/>
      <c r="DJ457" s="180"/>
      <c r="DK457" s="180"/>
      <c r="DL457" s="180"/>
      <c r="DM457" s="180"/>
      <c r="DN457" s="180"/>
      <c r="DO457" s="180"/>
      <c r="DP457" s="180"/>
      <c r="DQ457" s="180"/>
      <c r="DR457" s="180"/>
      <c r="DS457" s="180"/>
      <c r="DT457" s="180"/>
      <c r="DU457" s="180"/>
      <c r="DV457" s="180"/>
      <c r="DW457" s="180"/>
      <c r="DX457" s="180"/>
      <c r="DY457" s="180"/>
      <c r="DZ457" s="180"/>
      <c r="EA457" s="180"/>
      <c r="EB457" s="180"/>
      <c r="EC457" s="180"/>
      <c r="ED457" s="180"/>
      <c r="EE457" s="180"/>
      <c r="EF457" s="180"/>
      <c r="EG457" s="180"/>
      <c r="EH457" s="180"/>
      <c r="EI457" s="180"/>
      <c r="EJ457" s="180"/>
      <c r="EK457" s="180"/>
      <c r="EL457" s="180"/>
      <c r="EM457" s="180"/>
      <c r="EN457" s="180"/>
      <c r="EO457" s="180"/>
      <c r="EP457" s="180"/>
      <c r="EQ457" s="180"/>
      <c r="ER457" s="180"/>
      <c r="ES457" s="180"/>
      <c r="ET457" s="180"/>
      <c r="EU457" s="180"/>
      <c r="EV457" s="180"/>
      <c r="EW457" s="180"/>
      <c r="EX457" s="180"/>
      <c r="EY457" s="180"/>
      <c r="EZ457" s="180"/>
      <c r="FA457" s="180"/>
      <c r="FB457" s="180"/>
      <c r="FC457" s="180"/>
      <c r="FD457" s="180"/>
      <c r="FE457" s="180"/>
      <c r="FF457" s="180"/>
      <c r="FG457" s="180"/>
      <c r="FH457" s="180"/>
      <c r="FI457" s="180"/>
      <c r="FJ457" s="180"/>
      <c r="FK457" s="180"/>
      <c r="FL457" s="180"/>
      <c r="FM457" s="180"/>
      <c r="FN457" s="180"/>
      <c r="FO457" s="180"/>
      <c r="FP457" s="180"/>
      <c r="FQ457" s="180"/>
      <c r="FR457" s="180"/>
      <c r="FS457" s="180"/>
      <c r="FT457" s="180"/>
      <c r="FU457" s="180"/>
      <c r="FV457" s="180"/>
      <c r="FW457" s="180"/>
      <c r="FX457" s="180"/>
      <c r="FY457" s="180"/>
      <c r="FZ457" s="180"/>
      <c r="GA457" s="180"/>
      <c r="GB457" s="180"/>
      <c r="GC457" s="180"/>
      <c r="GD457" s="180"/>
      <c r="GE457" s="180"/>
      <c r="GF457" s="180"/>
      <c r="GG457" s="180"/>
      <c r="GH457" s="180"/>
      <c r="GI457" s="180"/>
      <c r="GJ457" s="180"/>
      <c r="GK457" s="180"/>
      <c r="GL457" s="180"/>
      <c r="GM457" s="180"/>
      <c r="GN457" s="180"/>
      <c r="GO457" s="180"/>
      <c r="GP457" s="180"/>
      <c r="GQ457" s="180"/>
      <c r="GR457" s="180"/>
      <c r="GS457" s="180"/>
      <c r="GT457" s="180"/>
      <c r="GU457" s="180"/>
      <c r="GV457" s="180"/>
      <c r="GW457" s="180"/>
      <c r="GX457" s="180"/>
      <c r="GY457" s="180"/>
      <c r="GZ457" s="180"/>
      <c r="HA457" s="180"/>
      <c r="HB457" s="180"/>
      <c r="HC457" s="180"/>
      <c r="HD457" s="180"/>
      <c r="HE457" s="180"/>
      <c r="HF457" s="180"/>
      <c r="HG457" s="180"/>
      <c r="HH457" s="180"/>
      <c r="HI457" s="180"/>
      <c r="HJ457" s="180"/>
      <c r="HK457" s="180"/>
      <c r="HL457" s="180"/>
      <c r="HM457" s="180"/>
      <c r="HN457" s="180"/>
      <c r="HO457" s="180"/>
      <c r="HP457" s="180"/>
      <c r="HQ457" s="180"/>
      <c r="HR457" s="180"/>
      <c r="HS457" s="180"/>
      <c r="HT457" s="180"/>
      <c r="HU457" s="180"/>
      <c r="HV457" s="180"/>
      <c r="HW457" s="180"/>
      <c r="HX457" s="180"/>
      <c r="HY457" s="180"/>
      <c r="HZ457" s="180"/>
      <c r="IA457" s="180"/>
      <c r="IB457" s="180"/>
      <c r="IC457" s="180"/>
      <c r="ID457" s="180"/>
      <c r="IE457" s="180"/>
      <c r="IF457" s="180"/>
      <c r="IG457" s="180"/>
      <c r="IH457" s="180"/>
      <c r="II457" s="180"/>
      <c r="IJ457" s="180"/>
      <c r="IK457" s="180"/>
      <c r="IL457" s="180"/>
      <c r="IM457" s="180"/>
      <c r="IN457" s="180"/>
      <c r="IO457" s="180"/>
      <c r="IP457" s="180"/>
      <c r="IQ457" s="180"/>
      <c r="IR457" s="180"/>
      <c r="IS457" s="180"/>
      <c r="IT457" s="180"/>
      <c r="IU457" s="180"/>
      <c r="IV457" s="180"/>
      <c r="IW457" s="180"/>
      <c r="IX457" s="180"/>
      <c r="IY457" s="180"/>
      <c r="IZ457" s="180"/>
      <c r="JA457" s="180"/>
      <c r="JB457" s="180"/>
      <c r="JC457" s="180"/>
      <c r="JD457" s="180"/>
      <c r="JE457" s="180"/>
      <c r="JF457" s="180"/>
      <c r="JG457" s="180"/>
      <c r="JH457" s="180"/>
      <c r="JI457" s="180"/>
      <c r="JJ457" s="180"/>
      <c r="JK457" s="180"/>
      <c r="JL457" s="180"/>
      <c r="JM457" s="180"/>
      <c r="JN457" s="180"/>
      <c r="JO457" s="180"/>
      <c r="JP457" s="180"/>
      <c r="JQ457" s="180"/>
      <c r="JR457" s="180"/>
      <c r="JS457" s="180"/>
      <c r="JT457" s="180"/>
      <c r="JU457" s="180"/>
      <c r="JV457" s="180"/>
      <c r="JW457" s="180"/>
      <c r="JX457" s="180"/>
      <c r="JY457" s="180"/>
      <c r="JZ457" s="180"/>
      <c r="KA457" s="180"/>
      <c r="KB457" s="180"/>
      <c r="KC457" s="180"/>
      <c r="KD457" s="180"/>
      <c r="KE457" s="180"/>
      <c r="KF457" s="180"/>
      <c r="KG457" s="180"/>
      <c r="KH457" s="180"/>
      <c r="KI457" s="180"/>
      <c r="KJ457" s="180"/>
      <c r="KK457" s="180"/>
      <c r="KL457" s="180"/>
      <c r="KM457" s="180"/>
      <c r="KN457" s="180"/>
      <c r="KO457" s="180"/>
      <c r="KP457" s="180"/>
      <c r="KQ457" s="180"/>
      <c r="KR457" s="180"/>
      <c r="KS457" s="180"/>
      <c r="KT457" s="180"/>
      <c r="KU457" s="180"/>
      <c r="KV457" s="180"/>
      <c r="KW457" s="180"/>
      <c r="KX457" s="180"/>
      <c r="KY457" s="180"/>
      <c r="KZ457" s="180"/>
      <c r="LA457" s="180"/>
      <c r="LB457" s="180"/>
      <c r="LC457" s="180"/>
      <c r="LD457" s="180"/>
      <c r="LE457" s="180"/>
      <c r="LF457" s="180"/>
      <c r="LG457" s="180"/>
      <c r="LH457" s="180"/>
      <c r="LI457" s="180"/>
      <c r="LJ457" s="180"/>
      <c r="LK457" s="180"/>
      <c r="LL457" s="180"/>
      <c r="LM457" s="180"/>
      <c r="LN457" s="180"/>
      <c r="LO457" s="180"/>
      <c r="LP457" s="180"/>
      <c r="LQ457" s="180"/>
      <c r="LR457" s="180"/>
      <c r="LS457" s="180"/>
      <c r="LT457" s="180"/>
      <c r="LU457" s="180"/>
      <c r="LV457" s="180"/>
      <c r="LW457" s="180"/>
      <c r="LX457" s="180"/>
      <c r="LY457" s="180"/>
      <c r="LZ457" s="180"/>
      <c r="MA457" s="180"/>
      <c r="MB457" s="180"/>
      <c r="MC457" s="180"/>
      <c r="MD457" s="180"/>
      <c r="ME457" s="180"/>
      <c r="MF457" s="180"/>
      <c r="MG457" s="180"/>
      <c r="MH457" s="180"/>
      <c r="MI457" s="180"/>
      <c r="MJ457" s="180"/>
      <c r="MK457" s="180"/>
      <c r="ML457" s="180"/>
      <c r="MM457" s="180"/>
      <c r="MN457" s="180"/>
      <c r="MO457" s="180"/>
      <c r="MP457" s="180"/>
      <c r="MQ457" s="180"/>
      <c r="MR457" s="180"/>
      <c r="MS457" s="180"/>
      <c r="MT457" s="180"/>
      <c r="MU457" s="180"/>
      <c r="MV457" s="180"/>
      <c r="MW457" s="180"/>
      <c r="MX457" s="180"/>
      <c r="MY457" s="180"/>
      <c r="MZ457" s="180"/>
      <c r="NA457" s="180"/>
      <c r="NB457" s="180"/>
      <c r="NC457" s="180"/>
      <c r="ND457" s="180"/>
      <c r="NE457" s="180"/>
      <c r="NF457" s="180"/>
      <c r="NG457" s="180"/>
      <c r="NH457" s="180"/>
      <c r="NI457" s="180"/>
      <c r="NJ457" s="180"/>
      <c r="NK457" s="180"/>
      <c r="NL457" s="180"/>
      <c r="NM457" s="180"/>
      <c r="NN457" s="180"/>
      <c r="NO457" s="180"/>
      <c r="NP457" s="180"/>
      <c r="NQ457" s="180"/>
      <c r="NR457" s="180"/>
      <c r="NS457" s="180"/>
      <c r="NT457" s="180"/>
      <c r="NU457" s="180"/>
      <c r="NV457" s="180"/>
      <c r="NW457" s="180"/>
      <c r="NX457" s="180"/>
      <c r="NY457" s="180"/>
      <c r="NZ457" s="180"/>
      <c r="OA457" s="180"/>
      <c r="OB457" s="180"/>
      <c r="OC457" s="180"/>
      <c r="OD457" s="180"/>
      <c r="OE457" s="180"/>
      <c r="OF457" s="180"/>
      <c r="OG457" s="180"/>
      <c r="OH457" s="180"/>
      <c r="OI457" s="180"/>
      <c r="OJ457" s="180"/>
      <c r="OK457" s="180"/>
      <c r="OL457" s="180"/>
      <c r="OM457" s="180"/>
      <c r="ON457" s="180"/>
      <c r="OO457" s="180"/>
      <c r="OP457" s="180"/>
      <c r="OQ457" s="180"/>
      <c r="OR457" s="180"/>
      <c r="OS457" s="180"/>
      <c r="OT457" s="180"/>
      <c r="OU457" s="180"/>
      <c r="OV457" s="180"/>
      <c r="OW457" s="180"/>
      <c r="OX457" s="180"/>
      <c r="OY457" s="180"/>
      <c r="OZ457" s="180"/>
      <c r="PA457" s="180"/>
      <c r="PB457" s="180"/>
      <c r="PC457" s="180"/>
      <c r="PD457" s="180"/>
      <c r="PE457" s="180"/>
      <c r="PF457" s="180"/>
      <c r="PG457" s="180"/>
      <c r="PH457" s="180"/>
      <c r="PI457" s="180"/>
      <c r="PJ457" s="180"/>
      <c r="PK457" s="180"/>
      <c r="PL457" s="180"/>
      <c r="PM457" s="180"/>
      <c r="PN457" s="180"/>
      <c r="PO457" s="180"/>
      <c r="PP457" s="180"/>
      <c r="PQ457" s="180"/>
      <c r="PR457" s="180"/>
      <c r="PS457" s="180"/>
      <c r="PT457" s="180"/>
      <c r="PU457" s="180"/>
      <c r="PV457" s="180"/>
      <c r="PW457" s="180"/>
      <c r="PX457" s="180"/>
      <c r="PY457" s="180"/>
      <c r="PZ457" s="180"/>
      <c r="QA457" s="180"/>
      <c r="QB457" s="180"/>
      <c r="QC457" s="180"/>
      <c r="QD457" s="180"/>
      <c r="QE457" s="180"/>
      <c r="QF457" s="180"/>
      <c r="QG457" s="180"/>
      <c r="QH457" s="180"/>
      <c r="QI457" s="180"/>
      <c r="QJ457" s="180"/>
      <c r="QK457" s="180"/>
      <c r="QL457" s="180"/>
      <c r="QM457" s="180"/>
      <c r="QN457" s="180"/>
      <c r="QO457" s="180"/>
      <c r="QP457" s="180"/>
      <c r="QQ457" s="180"/>
      <c r="QR457" s="180"/>
      <c r="QS457" s="180"/>
      <c r="QT457" s="180"/>
      <c r="QU457" s="180"/>
      <c r="QV457" s="180"/>
      <c r="QW457" s="180"/>
      <c r="QX457" s="180"/>
      <c r="QY457" s="180"/>
      <c r="QZ457" s="180"/>
      <c r="RA457" s="180"/>
      <c r="RB457" s="180"/>
      <c r="RC457" s="180"/>
      <c r="RD457" s="180"/>
      <c r="RE457" s="180"/>
      <c r="RF457" s="180"/>
      <c r="RG457" s="180"/>
      <c r="RH457" s="180"/>
      <c r="RI457" s="180"/>
      <c r="RJ457" s="180"/>
      <c r="RK457" s="180"/>
      <c r="RL457" s="180"/>
      <c r="RM457" s="180"/>
      <c r="RN457" s="180"/>
      <c r="RO457" s="180"/>
      <c r="RP457" s="180"/>
      <c r="RQ457" s="180"/>
      <c r="RR457" s="180"/>
      <c r="RS457" s="180"/>
      <c r="RT457" s="180"/>
      <c r="RU457" s="180"/>
      <c r="RV457" s="180"/>
      <c r="RW457" s="180"/>
      <c r="RX457" s="180"/>
      <c r="RY457" s="180"/>
      <c r="RZ457" s="180"/>
      <c r="SA457" s="180"/>
      <c r="SB457" s="180"/>
      <c r="SC457" s="180"/>
      <c r="SD457" s="180"/>
      <c r="SE457" s="180"/>
      <c r="SF457" s="180"/>
      <c r="SG457" s="180"/>
      <c r="SH457" s="180"/>
      <c r="SI457" s="180"/>
      <c r="SJ457" s="180"/>
      <c r="SK457" s="180"/>
      <c r="SL457" s="180"/>
      <c r="SM457" s="180"/>
      <c r="SN457" s="180"/>
      <c r="SO457" s="180"/>
      <c r="SP457" s="180"/>
      <c r="SQ457" s="180"/>
      <c r="SR457" s="180"/>
      <c r="SS457" s="180"/>
      <c r="ST457" s="180"/>
      <c r="SU457" s="180"/>
      <c r="SV457" s="180"/>
      <c r="SW457" s="180"/>
      <c r="SX457" s="180"/>
      <c r="SY457" s="180"/>
      <c r="SZ457" s="180"/>
      <c r="TA457" s="180"/>
      <c r="TB457" s="180"/>
      <c r="TC457" s="180"/>
      <c r="TD457" s="180"/>
      <c r="TE457" s="180"/>
      <c r="TF457" s="180"/>
      <c r="TG457" s="180"/>
      <c r="TH457" s="180"/>
      <c r="TI457" s="180"/>
      <c r="TJ457" s="180"/>
      <c r="TK457" s="180"/>
      <c r="TL457" s="180"/>
      <c r="TM457" s="180"/>
      <c r="TN457" s="180"/>
      <c r="TO457" s="180"/>
      <c r="TP457" s="180"/>
      <c r="TQ457" s="180"/>
      <c r="TR457" s="180"/>
      <c r="TS457" s="180"/>
      <c r="TT457" s="180"/>
      <c r="TU457" s="180"/>
      <c r="TV457" s="180"/>
      <c r="TW457" s="180"/>
      <c r="TX457" s="180"/>
      <c r="TY457" s="180"/>
      <c r="TZ457" s="180"/>
      <c r="UA457" s="180"/>
      <c r="UB457" s="180"/>
      <c r="UC457" s="180"/>
      <c r="UD457" s="180"/>
      <c r="UE457" s="180"/>
      <c r="UF457" s="180"/>
      <c r="UG457" s="180"/>
      <c r="UH457" s="180"/>
      <c r="UI457" s="180"/>
      <c r="UJ457" s="180"/>
      <c r="UK457" s="180"/>
      <c r="UL457" s="180"/>
      <c r="UM457" s="180"/>
      <c r="UN457" s="180"/>
      <c r="UO457" s="180"/>
      <c r="UP457" s="180"/>
      <c r="UQ457" s="180"/>
      <c r="UR457" s="180"/>
      <c r="US457" s="180"/>
      <c r="UT457" s="180"/>
      <c r="UU457" s="180"/>
      <c r="UV457" s="180"/>
      <c r="UW457" s="180"/>
      <c r="UX457" s="180"/>
      <c r="UY457" s="180"/>
      <c r="UZ457" s="180"/>
      <c r="VA457" s="180"/>
      <c r="VB457" s="180"/>
      <c r="VC457" s="180"/>
      <c r="VD457" s="180"/>
      <c r="VE457" s="180"/>
      <c r="VF457" s="180"/>
      <c r="VG457" s="180"/>
      <c r="VH457" s="180"/>
      <c r="VI457" s="180"/>
      <c r="VJ457" s="180"/>
      <c r="VK457" s="180"/>
      <c r="VL457" s="180"/>
      <c r="VM457" s="180"/>
      <c r="VN457" s="180"/>
      <c r="VO457" s="180"/>
      <c r="VP457" s="180"/>
      <c r="VQ457" s="180"/>
      <c r="VR457" s="180"/>
      <c r="VS457" s="180"/>
      <c r="VT457" s="180"/>
      <c r="VU457" s="180"/>
      <c r="VV457" s="180"/>
      <c r="VW457" s="180"/>
      <c r="VX457" s="180"/>
      <c r="VY457" s="180"/>
      <c r="VZ457" s="180"/>
      <c r="WA457" s="180"/>
      <c r="WB457" s="180"/>
      <c r="WC457" s="180"/>
      <c r="WD457" s="180"/>
      <c r="WE457" s="180"/>
      <c r="WF457" s="180"/>
      <c r="WG457" s="180"/>
      <c r="WH457" s="180"/>
      <c r="WI457" s="180"/>
      <c r="WJ457" s="180"/>
      <c r="WK457" s="180"/>
      <c r="WL457" s="180"/>
      <c r="WM457" s="180"/>
      <c r="WN457" s="180"/>
      <c r="WO457" s="180"/>
      <c r="WP457" s="180"/>
      <c r="WQ457" s="180"/>
      <c r="WR457" s="180"/>
      <c r="WS457" s="180"/>
      <c r="WT457" s="180"/>
      <c r="WU457" s="180"/>
      <c r="WV457" s="180"/>
      <c r="WW457" s="180"/>
      <c r="WX457" s="180"/>
      <c r="WY457" s="180"/>
      <c r="WZ457" s="180"/>
      <c r="XA457" s="180"/>
      <c r="XB457" s="180"/>
      <c r="XC457" s="180"/>
      <c r="XD457" s="180"/>
      <c r="XE457" s="180"/>
      <c r="XF457" s="180"/>
      <c r="XG457" s="180"/>
      <c r="XH457" s="180"/>
      <c r="XI457" s="180"/>
      <c r="XJ457" s="180"/>
      <c r="XK457" s="180"/>
      <c r="XL457" s="180"/>
      <c r="XM457" s="180"/>
      <c r="XN457" s="180"/>
      <c r="XO457" s="180"/>
      <c r="XP457" s="180"/>
      <c r="XQ457" s="180"/>
      <c r="XR457" s="180"/>
      <c r="XS457" s="180"/>
      <c r="XT457" s="180"/>
      <c r="XU457" s="180"/>
      <c r="XV457" s="180"/>
      <c r="XW457" s="180"/>
      <c r="XX457" s="180"/>
      <c r="XY457" s="180"/>
      <c r="XZ457" s="180"/>
      <c r="YA457" s="180"/>
      <c r="YB457" s="180"/>
      <c r="YC457" s="180"/>
      <c r="YD457" s="180"/>
      <c r="YE457" s="180"/>
      <c r="YF457" s="180"/>
      <c r="YG457" s="180"/>
      <c r="YH457" s="180"/>
      <c r="YI457" s="180"/>
      <c r="YJ457" s="180"/>
      <c r="YK457" s="180"/>
      <c r="YL457" s="180"/>
      <c r="YM457" s="180"/>
      <c r="YN457" s="180"/>
      <c r="YO457" s="180"/>
      <c r="YP457" s="180"/>
      <c r="YQ457" s="180"/>
      <c r="YR457" s="180"/>
      <c r="YS457" s="180"/>
      <c r="YT457" s="180"/>
      <c r="YU457" s="180"/>
      <c r="YV457" s="180"/>
      <c r="YW457" s="180"/>
      <c r="YX457" s="180"/>
      <c r="YY457" s="180"/>
      <c r="YZ457" s="180"/>
      <c r="ZA457" s="180"/>
      <c r="ZB457" s="180"/>
      <c r="ZC457" s="180"/>
      <c r="ZD457" s="180"/>
      <c r="ZE457" s="180"/>
      <c r="ZF457" s="180"/>
      <c r="ZG457" s="180"/>
      <c r="ZH457" s="180"/>
      <c r="ZI457" s="180"/>
      <c r="ZJ457" s="180"/>
      <c r="ZK457" s="180"/>
      <c r="ZL457" s="180"/>
      <c r="ZM457" s="180"/>
      <c r="ZN457" s="180"/>
      <c r="ZO457" s="180"/>
      <c r="ZP457" s="180"/>
      <c r="ZQ457" s="180"/>
      <c r="ZR457" s="180"/>
      <c r="ZS457" s="180"/>
      <c r="ZT457" s="180"/>
      <c r="ZU457" s="180"/>
      <c r="ZV457" s="180"/>
      <c r="ZW457" s="180"/>
      <c r="ZX457" s="180"/>
      <c r="ZY457" s="180"/>
      <c r="ZZ457" s="180"/>
      <c r="AAA457" s="180"/>
      <c r="AAB457" s="180"/>
      <c r="AAC457" s="180"/>
      <c r="AAD457" s="180"/>
      <c r="AAE457" s="180"/>
      <c r="AAF457" s="180"/>
      <c r="AAG457" s="180"/>
      <c r="AAH457" s="180"/>
      <c r="AAI457" s="180"/>
      <c r="AAJ457" s="180"/>
      <c r="AAK457" s="180"/>
      <c r="AAL457" s="180"/>
      <c r="AAM457" s="180"/>
      <c r="AAN457" s="180"/>
      <c r="AAO457" s="180"/>
      <c r="AAP457" s="180"/>
      <c r="AAQ457" s="180"/>
      <c r="AAR457" s="180"/>
      <c r="AAS457" s="180"/>
      <c r="AAT457" s="180"/>
      <c r="AAU457" s="180"/>
      <c r="AAV457" s="180"/>
      <c r="AAW457" s="180"/>
      <c r="AAX457" s="180"/>
      <c r="AAY457" s="180"/>
      <c r="AAZ457" s="180"/>
      <c r="ABA457" s="180"/>
      <c r="ABB457" s="180"/>
      <c r="ABC457" s="180"/>
      <c r="ABD457" s="180"/>
      <c r="ABE457" s="180"/>
      <c r="ABF457" s="180"/>
      <c r="ABG457" s="180"/>
      <c r="ABH457" s="180"/>
      <c r="ABI457" s="180"/>
      <c r="ABJ457" s="180"/>
      <c r="ABK457" s="180"/>
      <c r="ABL457" s="180"/>
      <c r="ABM457" s="180"/>
      <c r="ABN457" s="180"/>
      <c r="ABO457" s="180"/>
      <c r="ABP457" s="180"/>
      <c r="ABQ457" s="180"/>
      <c r="ABR457" s="180"/>
      <c r="ABS457" s="180"/>
      <c r="ABT457" s="180"/>
      <c r="ABU457" s="180"/>
      <c r="ABV457" s="180"/>
      <c r="ABW457" s="180"/>
      <c r="ABX457" s="180"/>
      <c r="ABY457" s="180"/>
      <c r="ABZ457" s="180"/>
      <c r="ACA457" s="180"/>
      <c r="ACB457" s="180"/>
      <c r="ACC457" s="180"/>
      <c r="ACD457" s="180"/>
      <c r="ACE457" s="180"/>
      <c r="ACF457" s="180"/>
      <c r="ACG457" s="180"/>
      <c r="ACH457" s="180"/>
      <c r="ACI457" s="180"/>
      <c r="ACJ457" s="180"/>
      <c r="ACK457" s="180"/>
      <c r="ACL457" s="180"/>
      <c r="ACM457" s="180"/>
      <c r="ACN457" s="180"/>
      <c r="ACO457" s="180"/>
      <c r="ACP457" s="180"/>
      <c r="ACQ457" s="180"/>
      <c r="ACR457" s="180"/>
      <c r="ACS457" s="180"/>
      <c r="ACT457" s="180"/>
      <c r="ACU457" s="180"/>
      <c r="ACV457" s="180"/>
      <c r="ACW457" s="180"/>
      <c r="ACX457" s="180"/>
      <c r="ACY457" s="180"/>
      <c r="ACZ457" s="180"/>
      <c r="ADA457" s="180"/>
      <c r="ADB457" s="180"/>
      <c r="ADC457" s="180"/>
      <c r="ADD457" s="180"/>
      <c r="ADE457" s="180"/>
      <c r="ADF457" s="180"/>
      <c r="ADG457" s="180"/>
      <c r="ADH457" s="180"/>
      <c r="ADI457" s="180"/>
      <c r="ADJ457" s="180"/>
      <c r="ADK457" s="180"/>
      <c r="ADL457" s="180"/>
      <c r="ADM457" s="180"/>
      <c r="ADN457" s="180"/>
      <c r="ADO457" s="180"/>
      <c r="ADP457" s="180"/>
      <c r="ADQ457" s="180"/>
      <c r="ADR457" s="180"/>
      <c r="ADS457" s="180"/>
      <c r="ADT457" s="180"/>
      <c r="ADU457" s="180"/>
      <c r="ADV457" s="180"/>
      <c r="ADW457" s="180"/>
      <c r="ADX457" s="180"/>
      <c r="ADY457" s="180"/>
      <c r="ADZ457" s="180"/>
      <c r="AEA457" s="180"/>
      <c r="AEB457" s="180"/>
      <c r="AEC457" s="180"/>
      <c r="AED457" s="180"/>
      <c r="AEE457" s="180"/>
      <c r="AEF457" s="180"/>
      <c r="AEG457" s="180"/>
      <c r="AEH457" s="180"/>
      <c r="AEI457" s="180"/>
      <c r="AEJ457" s="180"/>
      <c r="AEK457" s="180"/>
      <c r="AEL457" s="180"/>
      <c r="AEM457" s="180"/>
      <c r="AEN457" s="180"/>
      <c r="AEO457" s="180"/>
      <c r="AEP457" s="180"/>
      <c r="AEQ457" s="180"/>
      <c r="AER457" s="180"/>
      <c r="AES457" s="180"/>
      <c r="AET457" s="180"/>
      <c r="AEU457" s="180"/>
      <c r="AEV457" s="180"/>
      <c r="AEW457" s="180"/>
      <c r="AEX457" s="180"/>
      <c r="AEY457" s="180"/>
      <c r="AEZ457" s="180"/>
      <c r="AFA457" s="180"/>
      <c r="AFB457" s="180"/>
      <c r="AFC457" s="180"/>
      <c r="AFD457" s="180"/>
      <c r="AFE457" s="180"/>
      <c r="AFF457" s="180"/>
      <c r="AFG457" s="180"/>
      <c r="AFH457" s="180"/>
      <c r="AFI457" s="180"/>
      <c r="AFJ457" s="180"/>
      <c r="AFK457" s="180"/>
      <c r="AFL457" s="180"/>
      <c r="AFM457" s="180"/>
      <c r="AFN457" s="180"/>
      <c r="AFO457" s="180"/>
      <c r="AFP457" s="180"/>
      <c r="AFQ457" s="180"/>
      <c r="AFR457" s="180"/>
      <c r="AFS457" s="180"/>
      <c r="AFT457" s="180"/>
      <c r="AFU457" s="180"/>
      <c r="AFV457" s="180"/>
      <c r="AFW457" s="180"/>
      <c r="AFX457" s="180"/>
      <c r="AFY457" s="180"/>
      <c r="AFZ457" s="180"/>
      <c r="AGA457" s="180"/>
      <c r="AGB457" s="180"/>
      <c r="AGC457" s="180"/>
      <c r="AGD457" s="180"/>
      <c r="AGE457" s="180"/>
      <c r="AGF457" s="180"/>
      <c r="AGG457" s="180"/>
      <c r="AGH457" s="180"/>
      <c r="AGI457" s="180"/>
      <c r="AGJ457" s="180"/>
      <c r="AGK457" s="180"/>
      <c r="AGL457" s="180"/>
      <c r="AGM457" s="180"/>
      <c r="AGN457" s="180"/>
      <c r="AGO457" s="180"/>
      <c r="AGP457" s="180"/>
      <c r="AGQ457" s="180"/>
      <c r="AGR457" s="180"/>
      <c r="AGS457" s="180"/>
      <c r="AGT457" s="180"/>
      <c r="AGU457" s="180"/>
      <c r="AGV457" s="180"/>
      <c r="AGW457" s="180"/>
      <c r="AGX457" s="180"/>
      <c r="AGY457" s="180"/>
      <c r="AGZ457" s="180"/>
      <c r="AHA457" s="180"/>
      <c r="AHB457" s="180"/>
      <c r="AHC457" s="180"/>
      <c r="AHD457" s="180"/>
      <c r="AHE457" s="180"/>
      <c r="AHF457" s="180"/>
      <c r="AHG457" s="180"/>
      <c r="AHH457" s="180"/>
      <c r="AHI457" s="180"/>
      <c r="AHJ457" s="180"/>
      <c r="AHK457" s="180"/>
      <c r="AHL457" s="180"/>
      <c r="AHM457" s="180"/>
      <c r="AHN457" s="180"/>
      <c r="AHO457" s="180"/>
      <c r="AHP457" s="180"/>
      <c r="AHQ457" s="180"/>
      <c r="AHR457" s="180"/>
      <c r="AHS457" s="180"/>
      <c r="AHT457" s="180"/>
      <c r="AHU457" s="180"/>
      <c r="AHV457" s="180"/>
      <c r="AHW457" s="180"/>
      <c r="AHX457" s="180"/>
      <c r="AHY457" s="180"/>
      <c r="AHZ457" s="180"/>
      <c r="AIA457" s="180"/>
      <c r="AIB457" s="180"/>
      <c r="AIC457" s="180"/>
      <c r="AID457" s="180"/>
      <c r="AIE457" s="180"/>
      <c r="AIF457" s="180"/>
      <c r="AIG457" s="180"/>
      <c r="AIH457" s="180"/>
      <c r="AII457" s="180"/>
      <c r="AIJ457" s="180"/>
      <c r="AIK457" s="180"/>
      <c r="AIL457" s="180"/>
      <c r="AIM457" s="180"/>
      <c r="AIN457" s="180"/>
      <c r="AIO457" s="180"/>
      <c r="AIP457" s="180"/>
      <c r="AIQ457" s="180"/>
      <c r="AIR457" s="180"/>
      <c r="AIS457" s="180"/>
      <c r="AIT457" s="180"/>
      <c r="AIU457" s="180"/>
      <c r="AIV457" s="180"/>
      <c r="AIW457" s="180"/>
      <c r="AIX457" s="180"/>
      <c r="AIY457" s="180"/>
      <c r="AIZ457" s="180"/>
      <c r="AJA457" s="180"/>
      <c r="AJB457" s="180"/>
      <c r="AJC457" s="180"/>
      <c r="AJD457" s="180"/>
      <c r="AJE457" s="180"/>
      <c r="AJF457" s="180"/>
      <c r="AJG457" s="180"/>
      <c r="AJH457" s="180"/>
      <c r="AJI457" s="180"/>
      <c r="AJJ457" s="180"/>
      <c r="AJK457" s="180"/>
      <c r="AJL457" s="180"/>
      <c r="AJM457" s="180"/>
      <c r="AJN457" s="180"/>
      <c r="AJO457" s="180"/>
      <c r="AJP457" s="180"/>
      <c r="AJQ457" s="180"/>
      <c r="AJR457" s="180"/>
      <c r="AJS457" s="180"/>
      <c r="AJT457" s="180"/>
      <c r="AJU457" s="180"/>
      <c r="AJV457" s="180"/>
      <c r="AJW457" s="180"/>
      <c r="AJX457" s="180"/>
      <c r="AJY457" s="180"/>
      <c r="AJZ457" s="180"/>
      <c r="AKA457" s="180"/>
      <c r="AKB457" s="180"/>
      <c r="AKC457" s="180"/>
      <c r="AKD457" s="180"/>
      <c r="AKE457" s="180"/>
      <c r="AKF457" s="180"/>
      <c r="AKG457" s="180"/>
      <c r="AKH457" s="180"/>
      <c r="AKI457" s="180"/>
      <c r="AKJ457" s="180"/>
      <c r="AKK457" s="180"/>
      <c r="AKL457" s="180"/>
      <c r="AKM457" s="180"/>
      <c r="AKN457" s="180"/>
      <c r="AKO457" s="180"/>
      <c r="AKP457" s="180"/>
      <c r="AKQ457" s="180"/>
      <c r="AKR457" s="180"/>
      <c r="AKS457" s="180"/>
      <c r="AKT457" s="180"/>
      <c r="AKU457" s="180"/>
      <c r="AKV457" s="180"/>
      <c r="AKW457" s="180"/>
      <c r="AKX457" s="180"/>
      <c r="AKY457" s="180"/>
      <c r="AKZ457" s="180"/>
      <c r="ALA457" s="180"/>
      <c r="ALB457" s="180"/>
      <c r="ALC457" s="180"/>
      <c r="ALD457" s="180"/>
      <c r="ALE457" s="180"/>
      <c r="ALF457" s="180"/>
      <c r="ALG457" s="180"/>
      <c r="ALH457" s="180"/>
      <c r="ALI457" s="180"/>
      <c r="ALJ457" s="180"/>
      <c r="ALK457" s="180"/>
      <c r="ALL457" s="180"/>
      <c r="ALM457" s="180"/>
      <c r="ALN457" s="180"/>
      <c r="ALO457" s="180"/>
      <c r="ALP457" s="180"/>
      <c r="ALQ457" s="180"/>
      <c r="ALR457" s="180"/>
      <c r="ALS457" s="180"/>
      <c r="ALT457" s="180"/>
      <c r="ALU457" s="180"/>
      <c r="ALV457" s="180"/>
      <c r="ALW457" s="180"/>
      <c r="ALX457" s="180"/>
      <c r="ALY457" s="180"/>
      <c r="ALZ457" s="180"/>
      <c r="AMA457" s="180"/>
      <c r="AMB457" s="180"/>
      <c r="AMC457" s="180"/>
      <c r="AMD457" s="180"/>
      <c r="AME457" s="180"/>
      <c r="AMF457" s="180"/>
      <c r="AMG457" s="180"/>
      <c r="AMH457" s="180"/>
      <c r="AMI457" s="180"/>
      <c r="AMJ457" s="180"/>
    </row>
    <row r="458" spans="1:1024" ht="15.75" x14ac:dyDescent="0.25">
      <c r="A458" s="13"/>
      <c r="B458" s="97"/>
      <c r="C458" s="98"/>
      <c r="D458" s="98"/>
      <c r="E458" s="98"/>
      <c r="F458" s="98"/>
      <c r="G458" s="98"/>
      <c r="H458" s="13"/>
      <c r="I458" s="99"/>
      <c r="J458" s="4"/>
    </row>
    <row r="459" spans="1:1024" ht="15.75" customHeight="1" x14ac:dyDescent="0.25">
      <c r="A459" s="26"/>
      <c r="B459" s="439" t="s">
        <v>55</v>
      </c>
      <c r="C459" s="439"/>
      <c r="D459" s="439"/>
      <c r="E459" s="439"/>
      <c r="F459" s="439"/>
      <c r="G459" s="439"/>
      <c r="H459" s="13"/>
      <c r="I459" s="27"/>
      <c r="J459" s="4"/>
    </row>
    <row r="460" spans="1:1024" ht="15.75" x14ac:dyDescent="0.25">
      <c r="A460" s="16"/>
      <c r="B460" s="73"/>
      <c r="C460" s="74"/>
      <c r="D460" s="74"/>
      <c r="E460" s="74"/>
      <c r="F460" s="74"/>
      <c r="G460" s="74"/>
      <c r="H460" s="16"/>
      <c r="I460" s="7"/>
      <c r="J460" s="4"/>
    </row>
    <row r="461" spans="1:1024" ht="15.75" x14ac:dyDescent="0.25">
      <c r="A461" s="16"/>
      <c r="B461" s="79" t="s">
        <v>57</v>
      </c>
      <c r="C461" s="80"/>
      <c r="D461" s="80"/>
      <c r="E461" s="199" t="s">
        <v>165</v>
      </c>
      <c r="F461" s="80"/>
      <c r="G461" s="80"/>
      <c r="H461" s="16"/>
      <c r="I461" s="7"/>
      <c r="J461" s="4"/>
    </row>
    <row r="462" spans="1:1024" ht="15.75" x14ac:dyDescent="0.25">
      <c r="A462" s="16"/>
      <c r="B462" s="416" t="s">
        <v>213</v>
      </c>
      <c r="C462" s="416"/>
      <c r="D462" s="416"/>
      <c r="E462" s="416"/>
      <c r="F462" s="416"/>
      <c r="G462" s="416"/>
      <c r="H462" s="16"/>
      <c r="I462" s="7"/>
      <c r="J462" s="4"/>
    </row>
    <row r="463" spans="1:1024" ht="15.75" x14ac:dyDescent="0.25">
      <c r="A463" s="16"/>
      <c r="B463" s="188" t="s">
        <v>68</v>
      </c>
      <c r="C463" s="81">
        <v>1411.71</v>
      </c>
      <c r="D463" s="187"/>
      <c r="E463" s="187"/>
      <c r="F463" s="187"/>
      <c r="G463" s="187"/>
      <c r="H463" s="16"/>
      <c r="I463" s="7"/>
      <c r="J463" s="4"/>
    </row>
    <row r="464" spans="1:1024" ht="15.75" x14ac:dyDescent="0.25">
      <c r="A464" s="16"/>
      <c r="B464" s="86"/>
      <c r="C464" s="84"/>
      <c r="D464" s="84"/>
      <c r="E464" s="74"/>
      <c r="F464" s="74"/>
      <c r="G464" s="74"/>
      <c r="H464" s="16"/>
      <c r="I464" s="7"/>
      <c r="J464" s="4"/>
    </row>
    <row r="465" spans="1:10" ht="15.75" x14ac:dyDescent="0.25">
      <c r="A465" s="16"/>
      <c r="B465" s="82" t="s">
        <v>71</v>
      </c>
      <c r="C465" s="83">
        <f>SUM(C463)</f>
        <v>1411.71</v>
      </c>
      <c r="D465" s="83" t="s">
        <v>67</v>
      </c>
      <c r="E465" s="85"/>
      <c r="F465" s="85"/>
      <c r="G465" s="74"/>
      <c r="H465" s="16"/>
      <c r="I465" s="7"/>
      <c r="J465" s="4"/>
    </row>
    <row r="466" spans="1:10" ht="15.75" x14ac:dyDescent="0.25">
      <c r="A466" s="16"/>
      <c r="B466" s="82"/>
      <c r="C466" s="83"/>
      <c r="D466" s="87"/>
      <c r="E466" s="85"/>
      <c r="F466" s="85"/>
      <c r="G466" s="74"/>
      <c r="H466" s="16"/>
      <c r="I466" s="7"/>
      <c r="J466" s="4"/>
    </row>
    <row r="467" spans="1:10" ht="15.75" x14ac:dyDescent="0.25">
      <c r="A467" s="16"/>
      <c r="B467" s="82"/>
      <c r="C467" s="83"/>
      <c r="D467" s="87"/>
      <c r="E467" s="85"/>
      <c r="F467" s="85"/>
      <c r="G467" s="74"/>
      <c r="H467" s="16"/>
      <c r="I467" s="7"/>
      <c r="J467" s="4"/>
    </row>
    <row r="468" spans="1:10" ht="15.75" x14ac:dyDescent="0.25">
      <c r="A468" s="16"/>
      <c r="B468" s="82"/>
      <c r="C468" s="83"/>
      <c r="D468" s="87"/>
      <c r="E468" s="85"/>
      <c r="F468" s="85"/>
      <c r="G468" s="74"/>
      <c r="H468" s="16"/>
      <c r="I468" s="7"/>
      <c r="J468" s="4"/>
    </row>
    <row r="469" spans="1:10" ht="15.75" x14ac:dyDescent="0.25">
      <c r="A469" s="16"/>
      <c r="B469" s="82"/>
      <c r="C469" s="83"/>
      <c r="D469" s="87"/>
      <c r="E469" s="85"/>
      <c r="F469" s="85"/>
      <c r="G469" s="74"/>
      <c r="H469" s="16"/>
      <c r="I469" s="7"/>
      <c r="J469" s="4"/>
    </row>
    <row r="470" spans="1:10" ht="15.75" x14ac:dyDescent="0.25">
      <c r="A470" s="16"/>
      <c r="B470" s="82"/>
      <c r="C470" s="83"/>
      <c r="D470" s="87"/>
      <c r="E470" s="85"/>
      <c r="F470" s="85"/>
      <c r="G470" s="74"/>
      <c r="H470" s="16"/>
      <c r="I470" s="7"/>
      <c r="J470" s="4"/>
    </row>
    <row r="471" spans="1:10" ht="15.75" x14ac:dyDescent="0.25">
      <c r="A471" s="16"/>
      <c r="B471" s="82"/>
      <c r="C471" s="83"/>
      <c r="D471" s="87"/>
      <c r="E471" s="85"/>
      <c r="F471" s="85"/>
      <c r="G471" s="74"/>
      <c r="H471" s="16"/>
      <c r="I471" s="7"/>
      <c r="J471" s="4"/>
    </row>
    <row r="472" spans="1:10" ht="15.75" x14ac:dyDescent="0.25">
      <c r="A472" s="16"/>
      <c r="B472" s="82"/>
      <c r="C472" s="83"/>
      <c r="D472" s="87"/>
      <c r="E472" s="85"/>
      <c r="F472" s="85"/>
      <c r="G472" s="74"/>
      <c r="H472" s="16"/>
      <c r="I472" s="7"/>
      <c r="J472" s="4"/>
    </row>
    <row r="473" spans="1:10" ht="15.75" x14ac:dyDescent="0.25">
      <c r="A473" s="16"/>
      <c r="B473" s="82"/>
      <c r="C473" s="83"/>
      <c r="D473" s="87"/>
      <c r="E473" s="85"/>
      <c r="F473" s="85"/>
      <c r="G473" s="74"/>
      <c r="H473" s="16"/>
      <c r="I473" s="7"/>
      <c r="J473" s="4"/>
    </row>
    <row r="474" spans="1:10" ht="15.75" x14ac:dyDescent="0.25">
      <c r="A474" s="16"/>
      <c r="B474" s="82"/>
      <c r="C474" s="83"/>
      <c r="D474" s="87"/>
      <c r="E474" s="85"/>
      <c r="F474" s="85"/>
      <c r="G474" s="74"/>
      <c r="H474" s="16"/>
      <c r="I474" s="7"/>
      <c r="J474" s="4"/>
    </row>
    <row r="475" spans="1:10" ht="15.75" x14ac:dyDescent="0.25">
      <c r="A475" s="16"/>
      <c r="B475" s="82"/>
      <c r="C475" s="83"/>
      <c r="D475" s="87"/>
      <c r="E475" s="85"/>
      <c r="F475" s="85"/>
      <c r="G475" s="74"/>
      <c r="H475" s="16"/>
      <c r="I475" s="7"/>
      <c r="J475" s="4"/>
    </row>
    <row r="476" spans="1:10" ht="15.75" x14ac:dyDescent="0.25">
      <c r="A476" s="16"/>
      <c r="B476" s="82"/>
      <c r="C476" s="83"/>
      <c r="D476" s="87"/>
      <c r="E476" s="85"/>
      <c r="F476" s="85"/>
      <c r="G476" s="74"/>
      <c r="H476" s="16"/>
      <c r="I476" s="7"/>
      <c r="J476" s="4"/>
    </row>
    <row r="477" spans="1:10" ht="15.75" x14ac:dyDescent="0.25">
      <c r="A477" s="16"/>
      <c r="B477" s="82"/>
      <c r="C477" s="83"/>
      <c r="D477" s="87"/>
      <c r="E477" s="85"/>
      <c r="F477" s="85"/>
      <c r="G477" s="74"/>
      <c r="H477" s="16"/>
      <c r="I477" s="7"/>
      <c r="J477" s="4"/>
    </row>
    <row r="478" spans="1:10" ht="15.75" x14ac:dyDescent="0.25">
      <c r="A478" s="16"/>
      <c r="B478" s="82"/>
      <c r="C478" s="83"/>
      <c r="D478" s="87"/>
      <c r="E478" s="85"/>
      <c r="F478" s="85"/>
      <c r="G478" s="74"/>
      <c r="H478" s="16"/>
      <c r="I478" s="7"/>
      <c r="J478" s="4"/>
    </row>
    <row r="479" spans="1:10" ht="15.75" x14ac:dyDescent="0.25">
      <c r="A479" s="16"/>
      <c r="B479" s="82"/>
      <c r="C479" s="83"/>
      <c r="D479" s="87"/>
      <c r="E479" s="85"/>
      <c r="F479" s="85"/>
      <c r="G479" s="74"/>
      <c r="H479" s="16"/>
      <c r="I479" s="7"/>
      <c r="J479" s="4"/>
    </row>
    <row r="480" spans="1:10" ht="15.75" x14ac:dyDescent="0.25">
      <c r="A480" s="16"/>
      <c r="B480" s="40"/>
      <c r="C480" s="41"/>
      <c r="D480" s="41"/>
      <c r="E480" s="41"/>
      <c r="F480" s="41"/>
      <c r="G480" s="41"/>
      <c r="H480" s="16"/>
      <c r="I480" s="7"/>
      <c r="J480" s="4"/>
    </row>
    <row r="481" spans="1:1024" s="181" customFormat="1" ht="23.25" customHeight="1" x14ac:dyDescent="0.25">
      <c r="A481" s="261" t="s">
        <v>84</v>
      </c>
      <c r="B481" s="411" t="s">
        <v>85</v>
      </c>
      <c r="C481" s="411"/>
      <c r="D481" s="411"/>
      <c r="E481" s="411"/>
      <c r="F481" s="411"/>
      <c r="G481" s="411"/>
      <c r="H481" s="262" t="s">
        <v>15</v>
      </c>
      <c r="I481" s="263">
        <f>C489</f>
        <v>56.47</v>
      </c>
      <c r="J481" s="179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  <c r="AB481" s="180"/>
      <c r="AC481" s="180"/>
      <c r="AD481" s="180"/>
      <c r="AE481" s="180"/>
      <c r="AF481" s="180"/>
      <c r="AG481" s="180"/>
      <c r="AH481" s="180"/>
      <c r="AI481" s="180"/>
      <c r="AJ481" s="180"/>
      <c r="AK481" s="180"/>
      <c r="AL481" s="180"/>
      <c r="AM481" s="180"/>
      <c r="AN481" s="180"/>
      <c r="AO481" s="180"/>
      <c r="AP481" s="180"/>
      <c r="AQ481" s="180"/>
      <c r="AR481" s="180"/>
      <c r="AS481" s="180"/>
      <c r="AT481" s="180"/>
      <c r="AU481" s="180"/>
      <c r="AV481" s="180"/>
      <c r="AW481" s="180"/>
      <c r="AX481" s="180"/>
      <c r="AY481" s="180"/>
      <c r="AZ481" s="180"/>
      <c r="BA481" s="180"/>
      <c r="BB481" s="180"/>
      <c r="BC481" s="180"/>
      <c r="BD481" s="180"/>
      <c r="BE481" s="180"/>
      <c r="BF481" s="180"/>
      <c r="BG481" s="180"/>
      <c r="BH481" s="180"/>
      <c r="BI481" s="180"/>
      <c r="BJ481" s="180"/>
      <c r="BK481" s="180"/>
      <c r="BL481" s="180"/>
      <c r="BM481" s="180"/>
      <c r="BN481" s="180"/>
      <c r="BO481" s="180"/>
      <c r="BP481" s="180"/>
      <c r="BQ481" s="180"/>
      <c r="BR481" s="180"/>
      <c r="BS481" s="180"/>
      <c r="BT481" s="180"/>
      <c r="BU481" s="180"/>
      <c r="BV481" s="180"/>
      <c r="BW481" s="180"/>
      <c r="BX481" s="180"/>
      <c r="BY481" s="180"/>
      <c r="BZ481" s="180"/>
      <c r="CA481" s="180"/>
      <c r="CB481" s="180"/>
      <c r="CC481" s="180"/>
      <c r="CD481" s="180"/>
      <c r="CE481" s="180"/>
      <c r="CF481" s="180"/>
      <c r="CG481" s="180"/>
      <c r="CH481" s="180"/>
      <c r="CI481" s="180"/>
      <c r="CJ481" s="180"/>
      <c r="CK481" s="180"/>
      <c r="CL481" s="180"/>
      <c r="CM481" s="180"/>
      <c r="CN481" s="180"/>
      <c r="CO481" s="180"/>
      <c r="CP481" s="180"/>
      <c r="CQ481" s="180"/>
      <c r="CR481" s="180"/>
      <c r="CS481" s="180"/>
      <c r="CT481" s="180"/>
      <c r="CU481" s="180"/>
      <c r="CV481" s="180"/>
      <c r="CW481" s="180"/>
      <c r="CX481" s="180"/>
      <c r="CY481" s="180"/>
      <c r="CZ481" s="180"/>
      <c r="DA481" s="180"/>
      <c r="DB481" s="180"/>
      <c r="DC481" s="180"/>
      <c r="DD481" s="180"/>
      <c r="DE481" s="180"/>
      <c r="DF481" s="180"/>
      <c r="DG481" s="180"/>
      <c r="DH481" s="180"/>
      <c r="DI481" s="180"/>
      <c r="DJ481" s="180"/>
      <c r="DK481" s="180"/>
      <c r="DL481" s="180"/>
      <c r="DM481" s="180"/>
      <c r="DN481" s="180"/>
      <c r="DO481" s="180"/>
      <c r="DP481" s="180"/>
      <c r="DQ481" s="180"/>
      <c r="DR481" s="180"/>
      <c r="DS481" s="180"/>
      <c r="DT481" s="180"/>
      <c r="DU481" s="180"/>
      <c r="DV481" s="180"/>
      <c r="DW481" s="180"/>
      <c r="DX481" s="180"/>
      <c r="DY481" s="180"/>
      <c r="DZ481" s="180"/>
      <c r="EA481" s="180"/>
      <c r="EB481" s="180"/>
      <c r="EC481" s="180"/>
      <c r="ED481" s="180"/>
      <c r="EE481" s="180"/>
      <c r="EF481" s="180"/>
      <c r="EG481" s="180"/>
      <c r="EH481" s="180"/>
      <c r="EI481" s="180"/>
      <c r="EJ481" s="180"/>
      <c r="EK481" s="180"/>
      <c r="EL481" s="180"/>
      <c r="EM481" s="180"/>
      <c r="EN481" s="180"/>
      <c r="EO481" s="180"/>
      <c r="EP481" s="180"/>
      <c r="EQ481" s="180"/>
      <c r="ER481" s="180"/>
      <c r="ES481" s="180"/>
      <c r="ET481" s="180"/>
      <c r="EU481" s="180"/>
      <c r="EV481" s="180"/>
      <c r="EW481" s="180"/>
      <c r="EX481" s="180"/>
      <c r="EY481" s="180"/>
      <c r="EZ481" s="180"/>
      <c r="FA481" s="180"/>
      <c r="FB481" s="180"/>
      <c r="FC481" s="180"/>
      <c r="FD481" s="180"/>
      <c r="FE481" s="180"/>
      <c r="FF481" s="180"/>
      <c r="FG481" s="180"/>
      <c r="FH481" s="180"/>
      <c r="FI481" s="180"/>
      <c r="FJ481" s="180"/>
      <c r="FK481" s="180"/>
      <c r="FL481" s="180"/>
      <c r="FM481" s="180"/>
      <c r="FN481" s="180"/>
      <c r="FO481" s="180"/>
      <c r="FP481" s="180"/>
      <c r="FQ481" s="180"/>
      <c r="FR481" s="180"/>
      <c r="FS481" s="180"/>
      <c r="FT481" s="180"/>
      <c r="FU481" s="180"/>
      <c r="FV481" s="180"/>
      <c r="FW481" s="180"/>
      <c r="FX481" s="180"/>
      <c r="FY481" s="180"/>
      <c r="FZ481" s="180"/>
      <c r="GA481" s="180"/>
      <c r="GB481" s="180"/>
      <c r="GC481" s="180"/>
      <c r="GD481" s="180"/>
      <c r="GE481" s="180"/>
      <c r="GF481" s="180"/>
      <c r="GG481" s="180"/>
      <c r="GH481" s="180"/>
      <c r="GI481" s="180"/>
      <c r="GJ481" s="180"/>
      <c r="GK481" s="180"/>
      <c r="GL481" s="180"/>
      <c r="GM481" s="180"/>
      <c r="GN481" s="180"/>
      <c r="GO481" s="180"/>
      <c r="GP481" s="180"/>
      <c r="GQ481" s="180"/>
      <c r="GR481" s="180"/>
      <c r="GS481" s="180"/>
      <c r="GT481" s="180"/>
      <c r="GU481" s="180"/>
      <c r="GV481" s="180"/>
      <c r="GW481" s="180"/>
      <c r="GX481" s="180"/>
      <c r="GY481" s="180"/>
      <c r="GZ481" s="180"/>
      <c r="HA481" s="180"/>
      <c r="HB481" s="180"/>
      <c r="HC481" s="180"/>
      <c r="HD481" s="180"/>
      <c r="HE481" s="180"/>
      <c r="HF481" s="180"/>
      <c r="HG481" s="180"/>
      <c r="HH481" s="180"/>
      <c r="HI481" s="180"/>
      <c r="HJ481" s="180"/>
      <c r="HK481" s="180"/>
      <c r="HL481" s="180"/>
      <c r="HM481" s="180"/>
      <c r="HN481" s="180"/>
      <c r="HO481" s="180"/>
      <c r="HP481" s="180"/>
      <c r="HQ481" s="180"/>
      <c r="HR481" s="180"/>
      <c r="HS481" s="180"/>
      <c r="HT481" s="180"/>
      <c r="HU481" s="180"/>
      <c r="HV481" s="180"/>
      <c r="HW481" s="180"/>
      <c r="HX481" s="180"/>
      <c r="HY481" s="180"/>
      <c r="HZ481" s="180"/>
      <c r="IA481" s="180"/>
      <c r="IB481" s="180"/>
      <c r="IC481" s="180"/>
      <c r="ID481" s="180"/>
      <c r="IE481" s="180"/>
      <c r="IF481" s="180"/>
      <c r="IG481" s="180"/>
      <c r="IH481" s="180"/>
      <c r="II481" s="180"/>
      <c r="IJ481" s="180"/>
      <c r="IK481" s="180"/>
      <c r="IL481" s="180"/>
      <c r="IM481" s="180"/>
      <c r="IN481" s="180"/>
      <c r="IO481" s="180"/>
      <c r="IP481" s="180"/>
      <c r="IQ481" s="180"/>
      <c r="IR481" s="180"/>
      <c r="IS481" s="180"/>
      <c r="IT481" s="180"/>
      <c r="IU481" s="180"/>
      <c r="IV481" s="180"/>
      <c r="IW481" s="180"/>
      <c r="IX481" s="180"/>
      <c r="IY481" s="180"/>
      <c r="IZ481" s="180"/>
      <c r="JA481" s="180"/>
      <c r="JB481" s="180"/>
      <c r="JC481" s="180"/>
      <c r="JD481" s="180"/>
      <c r="JE481" s="180"/>
      <c r="JF481" s="180"/>
      <c r="JG481" s="180"/>
      <c r="JH481" s="180"/>
      <c r="JI481" s="180"/>
      <c r="JJ481" s="180"/>
      <c r="JK481" s="180"/>
      <c r="JL481" s="180"/>
      <c r="JM481" s="180"/>
      <c r="JN481" s="180"/>
      <c r="JO481" s="180"/>
      <c r="JP481" s="180"/>
      <c r="JQ481" s="180"/>
      <c r="JR481" s="180"/>
      <c r="JS481" s="180"/>
      <c r="JT481" s="180"/>
      <c r="JU481" s="180"/>
      <c r="JV481" s="180"/>
      <c r="JW481" s="180"/>
      <c r="JX481" s="180"/>
      <c r="JY481" s="180"/>
      <c r="JZ481" s="180"/>
      <c r="KA481" s="180"/>
      <c r="KB481" s="180"/>
      <c r="KC481" s="180"/>
      <c r="KD481" s="180"/>
      <c r="KE481" s="180"/>
      <c r="KF481" s="180"/>
      <c r="KG481" s="180"/>
      <c r="KH481" s="180"/>
      <c r="KI481" s="180"/>
      <c r="KJ481" s="180"/>
      <c r="KK481" s="180"/>
      <c r="KL481" s="180"/>
      <c r="KM481" s="180"/>
      <c r="KN481" s="180"/>
      <c r="KO481" s="180"/>
      <c r="KP481" s="180"/>
      <c r="KQ481" s="180"/>
      <c r="KR481" s="180"/>
      <c r="KS481" s="180"/>
      <c r="KT481" s="180"/>
      <c r="KU481" s="180"/>
      <c r="KV481" s="180"/>
      <c r="KW481" s="180"/>
      <c r="KX481" s="180"/>
      <c r="KY481" s="180"/>
      <c r="KZ481" s="180"/>
      <c r="LA481" s="180"/>
      <c r="LB481" s="180"/>
      <c r="LC481" s="180"/>
      <c r="LD481" s="180"/>
      <c r="LE481" s="180"/>
      <c r="LF481" s="180"/>
      <c r="LG481" s="180"/>
      <c r="LH481" s="180"/>
      <c r="LI481" s="180"/>
      <c r="LJ481" s="180"/>
      <c r="LK481" s="180"/>
      <c r="LL481" s="180"/>
      <c r="LM481" s="180"/>
      <c r="LN481" s="180"/>
      <c r="LO481" s="180"/>
      <c r="LP481" s="180"/>
      <c r="LQ481" s="180"/>
      <c r="LR481" s="180"/>
      <c r="LS481" s="180"/>
      <c r="LT481" s="180"/>
      <c r="LU481" s="180"/>
      <c r="LV481" s="180"/>
      <c r="LW481" s="180"/>
      <c r="LX481" s="180"/>
      <c r="LY481" s="180"/>
      <c r="LZ481" s="180"/>
      <c r="MA481" s="180"/>
      <c r="MB481" s="180"/>
      <c r="MC481" s="180"/>
      <c r="MD481" s="180"/>
      <c r="ME481" s="180"/>
      <c r="MF481" s="180"/>
      <c r="MG481" s="180"/>
      <c r="MH481" s="180"/>
      <c r="MI481" s="180"/>
      <c r="MJ481" s="180"/>
      <c r="MK481" s="180"/>
      <c r="ML481" s="180"/>
      <c r="MM481" s="180"/>
      <c r="MN481" s="180"/>
      <c r="MO481" s="180"/>
      <c r="MP481" s="180"/>
      <c r="MQ481" s="180"/>
      <c r="MR481" s="180"/>
      <c r="MS481" s="180"/>
      <c r="MT481" s="180"/>
      <c r="MU481" s="180"/>
      <c r="MV481" s="180"/>
      <c r="MW481" s="180"/>
      <c r="MX481" s="180"/>
      <c r="MY481" s="180"/>
      <c r="MZ481" s="180"/>
      <c r="NA481" s="180"/>
      <c r="NB481" s="180"/>
      <c r="NC481" s="180"/>
      <c r="ND481" s="180"/>
      <c r="NE481" s="180"/>
      <c r="NF481" s="180"/>
      <c r="NG481" s="180"/>
      <c r="NH481" s="180"/>
      <c r="NI481" s="180"/>
      <c r="NJ481" s="180"/>
      <c r="NK481" s="180"/>
      <c r="NL481" s="180"/>
      <c r="NM481" s="180"/>
      <c r="NN481" s="180"/>
      <c r="NO481" s="180"/>
      <c r="NP481" s="180"/>
      <c r="NQ481" s="180"/>
      <c r="NR481" s="180"/>
      <c r="NS481" s="180"/>
      <c r="NT481" s="180"/>
      <c r="NU481" s="180"/>
      <c r="NV481" s="180"/>
      <c r="NW481" s="180"/>
      <c r="NX481" s="180"/>
      <c r="NY481" s="180"/>
      <c r="NZ481" s="180"/>
      <c r="OA481" s="180"/>
      <c r="OB481" s="180"/>
      <c r="OC481" s="180"/>
      <c r="OD481" s="180"/>
      <c r="OE481" s="180"/>
      <c r="OF481" s="180"/>
      <c r="OG481" s="180"/>
      <c r="OH481" s="180"/>
      <c r="OI481" s="180"/>
      <c r="OJ481" s="180"/>
      <c r="OK481" s="180"/>
      <c r="OL481" s="180"/>
      <c r="OM481" s="180"/>
      <c r="ON481" s="180"/>
      <c r="OO481" s="180"/>
      <c r="OP481" s="180"/>
      <c r="OQ481" s="180"/>
      <c r="OR481" s="180"/>
      <c r="OS481" s="180"/>
      <c r="OT481" s="180"/>
      <c r="OU481" s="180"/>
      <c r="OV481" s="180"/>
      <c r="OW481" s="180"/>
      <c r="OX481" s="180"/>
      <c r="OY481" s="180"/>
      <c r="OZ481" s="180"/>
      <c r="PA481" s="180"/>
      <c r="PB481" s="180"/>
      <c r="PC481" s="180"/>
      <c r="PD481" s="180"/>
      <c r="PE481" s="180"/>
      <c r="PF481" s="180"/>
      <c r="PG481" s="180"/>
      <c r="PH481" s="180"/>
      <c r="PI481" s="180"/>
      <c r="PJ481" s="180"/>
      <c r="PK481" s="180"/>
      <c r="PL481" s="180"/>
      <c r="PM481" s="180"/>
      <c r="PN481" s="180"/>
      <c r="PO481" s="180"/>
      <c r="PP481" s="180"/>
      <c r="PQ481" s="180"/>
      <c r="PR481" s="180"/>
      <c r="PS481" s="180"/>
      <c r="PT481" s="180"/>
      <c r="PU481" s="180"/>
      <c r="PV481" s="180"/>
      <c r="PW481" s="180"/>
      <c r="PX481" s="180"/>
      <c r="PY481" s="180"/>
      <c r="PZ481" s="180"/>
      <c r="QA481" s="180"/>
      <c r="QB481" s="180"/>
      <c r="QC481" s="180"/>
      <c r="QD481" s="180"/>
      <c r="QE481" s="180"/>
      <c r="QF481" s="180"/>
      <c r="QG481" s="180"/>
      <c r="QH481" s="180"/>
      <c r="QI481" s="180"/>
      <c r="QJ481" s="180"/>
      <c r="QK481" s="180"/>
      <c r="QL481" s="180"/>
      <c r="QM481" s="180"/>
      <c r="QN481" s="180"/>
      <c r="QO481" s="180"/>
      <c r="QP481" s="180"/>
      <c r="QQ481" s="180"/>
      <c r="QR481" s="180"/>
      <c r="QS481" s="180"/>
      <c r="QT481" s="180"/>
      <c r="QU481" s="180"/>
      <c r="QV481" s="180"/>
      <c r="QW481" s="180"/>
      <c r="QX481" s="180"/>
      <c r="QY481" s="180"/>
      <c r="QZ481" s="180"/>
      <c r="RA481" s="180"/>
      <c r="RB481" s="180"/>
      <c r="RC481" s="180"/>
      <c r="RD481" s="180"/>
      <c r="RE481" s="180"/>
      <c r="RF481" s="180"/>
      <c r="RG481" s="180"/>
      <c r="RH481" s="180"/>
      <c r="RI481" s="180"/>
      <c r="RJ481" s="180"/>
      <c r="RK481" s="180"/>
      <c r="RL481" s="180"/>
      <c r="RM481" s="180"/>
      <c r="RN481" s="180"/>
      <c r="RO481" s="180"/>
      <c r="RP481" s="180"/>
      <c r="RQ481" s="180"/>
      <c r="RR481" s="180"/>
      <c r="RS481" s="180"/>
      <c r="RT481" s="180"/>
      <c r="RU481" s="180"/>
      <c r="RV481" s="180"/>
      <c r="RW481" s="180"/>
      <c r="RX481" s="180"/>
      <c r="RY481" s="180"/>
      <c r="RZ481" s="180"/>
      <c r="SA481" s="180"/>
      <c r="SB481" s="180"/>
      <c r="SC481" s="180"/>
      <c r="SD481" s="180"/>
      <c r="SE481" s="180"/>
      <c r="SF481" s="180"/>
      <c r="SG481" s="180"/>
      <c r="SH481" s="180"/>
      <c r="SI481" s="180"/>
      <c r="SJ481" s="180"/>
      <c r="SK481" s="180"/>
      <c r="SL481" s="180"/>
      <c r="SM481" s="180"/>
      <c r="SN481" s="180"/>
      <c r="SO481" s="180"/>
      <c r="SP481" s="180"/>
      <c r="SQ481" s="180"/>
      <c r="SR481" s="180"/>
      <c r="SS481" s="180"/>
      <c r="ST481" s="180"/>
      <c r="SU481" s="180"/>
      <c r="SV481" s="180"/>
      <c r="SW481" s="180"/>
      <c r="SX481" s="180"/>
      <c r="SY481" s="180"/>
      <c r="SZ481" s="180"/>
      <c r="TA481" s="180"/>
      <c r="TB481" s="180"/>
      <c r="TC481" s="180"/>
      <c r="TD481" s="180"/>
      <c r="TE481" s="180"/>
      <c r="TF481" s="180"/>
      <c r="TG481" s="180"/>
      <c r="TH481" s="180"/>
      <c r="TI481" s="180"/>
      <c r="TJ481" s="180"/>
      <c r="TK481" s="180"/>
      <c r="TL481" s="180"/>
      <c r="TM481" s="180"/>
      <c r="TN481" s="180"/>
      <c r="TO481" s="180"/>
      <c r="TP481" s="180"/>
      <c r="TQ481" s="180"/>
      <c r="TR481" s="180"/>
      <c r="TS481" s="180"/>
      <c r="TT481" s="180"/>
      <c r="TU481" s="180"/>
      <c r="TV481" s="180"/>
      <c r="TW481" s="180"/>
      <c r="TX481" s="180"/>
      <c r="TY481" s="180"/>
      <c r="TZ481" s="180"/>
      <c r="UA481" s="180"/>
      <c r="UB481" s="180"/>
      <c r="UC481" s="180"/>
      <c r="UD481" s="180"/>
      <c r="UE481" s="180"/>
      <c r="UF481" s="180"/>
      <c r="UG481" s="180"/>
      <c r="UH481" s="180"/>
      <c r="UI481" s="180"/>
      <c r="UJ481" s="180"/>
      <c r="UK481" s="180"/>
      <c r="UL481" s="180"/>
      <c r="UM481" s="180"/>
      <c r="UN481" s="180"/>
      <c r="UO481" s="180"/>
      <c r="UP481" s="180"/>
      <c r="UQ481" s="180"/>
      <c r="UR481" s="180"/>
      <c r="US481" s="180"/>
      <c r="UT481" s="180"/>
      <c r="UU481" s="180"/>
      <c r="UV481" s="180"/>
      <c r="UW481" s="180"/>
      <c r="UX481" s="180"/>
      <c r="UY481" s="180"/>
      <c r="UZ481" s="180"/>
      <c r="VA481" s="180"/>
      <c r="VB481" s="180"/>
      <c r="VC481" s="180"/>
      <c r="VD481" s="180"/>
      <c r="VE481" s="180"/>
      <c r="VF481" s="180"/>
      <c r="VG481" s="180"/>
      <c r="VH481" s="180"/>
      <c r="VI481" s="180"/>
      <c r="VJ481" s="180"/>
      <c r="VK481" s="180"/>
      <c r="VL481" s="180"/>
      <c r="VM481" s="180"/>
      <c r="VN481" s="180"/>
      <c r="VO481" s="180"/>
      <c r="VP481" s="180"/>
      <c r="VQ481" s="180"/>
      <c r="VR481" s="180"/>
      <c r="VS481" s="180"/>
      <c r="VT481" s="180"/>
      <c r="VU481" s="180"/>
      <c r="VV481" s="180"/>
      <c r="VW481" s="180"/>
      <c r="VX481" s="180"/>
      <c r="VY481" s="180"/>
      <c r="VZ481" s="180"/>
      <c r="WA481" s="180"/>
      <c r="WB481" s="180"/>
      <c r="WC481" s="180"/>
      <c r="WD481" s="180"/>
      <c r="WE481" s="180"/>
      <c r="WF481" s="180"/>
      <c r="WG481" s="180"/>
      <c r="WH481" s="180"/>
      <c r="WI481" s="180"/>
      <c r="WJ481" s="180"/>
      <c r="WK481" s="180"/>
      <c r="WL481" s="180"/>
      <c r="WM481" s="180"/>
      <c r="WN481" s="180"/>
      <c r="WO481" s="180"/>
      <c r="WP481" s="180"/>
      <c r="WQ481" s="180"/>
      <c r="WR481" s="180"/>
      <c r="WS481" s="180"/>
      <c r="WT481" s="180"/>
      <c r="WU481" s="180"/>
      <c r="WV481" s="180"/>
      <c r="WW481" s="180"/>
      <c r="WX481" s="180"/>
      <c r="WY481" s="180"/>
      <c r="WZ481" s="180"/>
      <c r="XA481" s="180"/>
      <c r="XB481" s="180"/>
      <c r="XC481" s="180"/>
      <c r="XD481" s="180"/>
      <c r="XE481" s="180"/>
      <c r="XF481" s="180"/>
      <c r="XG481" s="180"/>
      <c r="XH481" s="180"/>
      <c r="XI481" s="180"/>
      <c r="XJ481" s="180"/>
      <c r="XK481" s="180"/>
      <c r="XL481" s="180"/>
      <c r="XM481" s="180"/>
      <c r="XN481" s="180"/>
      <c r="XO481" s="180"/>
      <c r="XP481" s="180"/>
      <c r="XQ481" s="180"/>
      <c r="XR481" s="180"/>
      <c r="XS481" s="180"/>
      <c r="XT481" s="180"/>
      <c r="XU481" s="180"/>
      <c r="XV481" s="180"/>
      <c r="XW481" s="180"/>
      <c r="XX481" s="180"/>
      <c r="XY481" s="180"/>
      <c r="XZ481" s="180"/>
      <c r="YA481" s="180"/>
      <c r="YB481" s="180"/>
      <c r="YC481" s="180"/>
      <c r="YD481" s="180"/>
      <c r="YE481" s="180"/>
      <c r="YF481" s="180"/>
      <c r="YG481" s="180"/>
      <c r="YH481" s="180"/>
      <c r="YI481" s="180"/>
      <c r="YJ481" s="180"/>
      <c r="YK481" s="180"/>
      <c r="YL481" s="180"/>
      <c r="YM481" s="180"/>
      <c r="YN481" s="180"/>
      <c r="YO481" s="180"/>
      <c r="YP481" s="180"/>
      <c r="YQ481" s="180"/>
      <c r="YR481" s="180"/>
      <c r="YS481" s="180"/>
      <c r="YT481" s="180"/>
      <c r="YU481" s="180"/>
      <c r="YV481" s="180"/>
      <c r="YW481" s="180"/>
      <c r="YX481" s="180"/>
      <c r="YY481" s="180"/>
      <c r="YZ481" s="180"/>
      <c r="ZA481" s="180"/>
      <c r="ZB481" s="180"/>
      <c r="ZC481" s="180"/>
      <c r="ZD481" s="180"/>
      <c r="ZE481" s="180"/>
      <c r="ZF481" s="180"/>
      <c r="ZG481" s="180"/>
      <c r="ZH481" s="180"/>
      <c r="ZI481" s="180"/>
      <c r="ZJ481" s="180"/>
      <c r="ZK481" s="180"/>
      <c r="ZL481" s="180"/>
      <c r="ZM481" s="180"/>
      <c r="ZN481" s="180"/>
      <c r="ZO481" s="180"/>
      <c r="ZP481" s="180"/>
      <c r="ZQ481" s="180"/>
      <c r="ZR481" s="180"/>
      <c r="ZS481" s="180"/>
      <c r="ZT481" s="180"/>
      <c r="ZU481" s="180"/>
      <c r="ZV481" s="180"/>
      <c r="ZW481" s="180"/>
      <c r="ZX481" s="180"/>
      <c r="ZY481" s="180"/>
      <c r="ZZ481" s="180"/>
      <c r="AAA481" s="180"/>
      <c r="AAB481" s="180"/>
      <c r="AAC481" s="180"/>
      <c r="AAD481" s="180"/>
      <c r="AAE481" s="180"/>
      <c r="AAF481" s="180"/>
      <c r="AAG481" s="180"/>
      <c r="AAH481" s="180"/>
      <c r="AAI481" s="180"/>
      <c r="AAJ481" s="180"/>
      <c r="AAK481" s="180"/>
      <c r="AAL481" s="180"/>
      <c r="AAM481" s="180"/>
      <c r="AAN481" s="180"/>
      <c r="AAO481" s="180"/>
      <c r="AAP481" s="180"/>
      <c r="AAQ481" s="180"/>
      <c r="AAR481" s="180"/>
      <c r="AAS481" s="180"/>
      <c r="AAT481" s="180"/>
      <c r="AAU481" s="180"/>
      <c r="AAV481" s="180"/>
      <c r="AAW481" s="180"/>
      <c r="AAX481" s="180"/>
      <c r="AAY481" s="180"/>
      <c r="AAZ481" s="180"/>
      <c r="ABA481" s="180"/>
      <c r="ABB481" s="180"/>
      <c r="ABC481" s="180"/>
      <c r="ABD481" s="180"/>
      <c r="ABE481" s="180"/>
      <c r="ABF481" s="180"/>
      <c r="ABG481" s="180"/>
      <c r="ABH481" s="180"/>
      <c r="ABI481" s="180"/>
      <c r="ABJ481" s="180"/>
      <c r="ABK481" s="180"/>
      <c r="ABL481" s="180"/>
      <c r="ABM481" s="180"/>
      <c r="ABN481" s="180"/>
      <c r="ABO481" s="180"/>
      <c r="ABP481" s="180"/>
      <c r="ABQ481" s="180"/>
      <c r="ABR481" s="180"/>
      <c r="ABS481" s="180"/>
      <c r="ABT481" s="180"/>
      <c r="ABU481" s="180"/>
      <c r="ABV481" s="180"/>
      <c r="ABW481" s="180"/>
      <c r="ABX481" s="180"/>
      <c r="ABY481" s="180"/>
      <c r="ABZ481" s="180"/>
      <c r="ACA481" s="180"/>
      <c r="ACB481" s="180"/>
      <c r="ACC481" s="180"/>
      <c r="ACD481" s="180"/>
      <c r="ACE481" s="180"/>
      <c r="ACF481" s="180"/>
      <c r="ACG481" s="180"/>
      <c r="ACH481" s="180"/>
      <c r="ACI481" s="180"/>
      <c r="ACJ481" s="180"/>
      <c r="ACK481" s="180"/>
      <c r="ACL481" s="180"/>
      <c r="ACM481" s="180"/>
      <c r="ACN481" s="180"/>
      <c r="ACO481" s="180"/>
      <c r="ACP481" s="180"/>
      <c r="ACQ481" s="180"/>
      <c r="ACR481" s="180"/>
      <c r="ACS481" s="180"/>
      <c r="ACT481" s="180"/>
      <c r="ACU481" s="180"/>
      <c r="ACV481" s="180"/>
      <c r="ACW481" s="180"/>
      <c r="ACX481" s="180"/>
      <c r="ACY481" s="180"/>
      <c r="ACZ481" s="180"/>
      <c r="ADA481" s="180"/>
      <c r="ADB481" s="180"/>
      <c r="ADC481" s="180"/>
      <c r="ADD481" s="180"/>
      <c r="ADE481" s="180"/>
      <c r="ADF481" s="180"/>
      <c r="ADG481" s="180"/>
      <c r="ADH481" s="180"/>
      <c r="ADI481" s="180"/>
      <c r="ADJ481" s="180"/>
      <c r="ADK481" s="180"/>
      <c r="ADL481" s="180"/>
      <c r="ADM481" s="180"/>
      <c r="ADN481" s="180"/>
      <c r="ADO481" s="180"/>
      <c r="ADP481" s="180"/>
      <c r="ADQ481" s="180"/>
      <c r="ADR481" s="180"/>
      <c r="ADS481" s="180"/>
      <c r="ADT481" s="180"/>
      <c r="ADU481" s="180"/>
      <c r="ADV481" s="180"/>
      <c r="ADW481" s="180"/>
      <c r="ADX481" s="180"/>
      <c r="ADY481" s="180"/>
      <c r="ADZ481" s="180"/>
      <c r="AEA481" s="180"/>
      <c r="AEB481" s="180"/>
      <c r="AEC481" s="180"/>
      <c r="AED481" s="180"/>
      <c r="AEE481" s="180"/>
      <c r="AEF481" s="180"/>
      <c r="AEG481" s="180"/>
      <c r="AEH481" s="180"/>
      <c r="AEI481" s="180"/>
      <c r="AEJ481" s="180"/>
      <c r="AEK481" s="180"/>
      <c r="AEL481" s="180"/>
      <c r="AEM481" s="180"/>
      <c r="AEN481" s="180"/>
      <c r="AEO481" s="180"/>
      <c r="AEP481" s="180"/>
      <c r="AEQ481" s="180"/>
      <c r="AER481" s="180"/>
      <c r="AES481" s="180"/>
      <c r="AET481" s="180"/>
      <c r="AEU481" s="180"/>
      <c r="AEV481" s="180"/>
      <c r="AEW481" s="180"/>
      <c r="AEX481" s="180"/>
      <c r="AEY481" s="180"/>
      <c r="AEZ481" s="180"/>
      <c r="AFA481" s="180"/>
      <c r="AFB481" s="180"/>
      <c r="AFC481" s="180"/>
      <c r="AFD481" s="180"/>
      <c r="AFE481" s="180"/>
      <c r="AFF481" s="180"/>
      <c r="AFG481" s="180"/>
      <c r="AFH481" s="180"/>
      <c r="AFI481" s="180"/>
      <c r="AFJ481" s="180"/>
      <c r="AFK481" s="180"/>
      <c r="AFL481" s="180"/>
      <c r="AFM481" s="180"/>
      <c r="AFN481" s="180"/>
      <c r="AFO481" s="180"/>
      <c r="AFP481" s="180"/>
      <c r="AFQ481" s="180"/>
      <c r="AFR481" s="180"/>
      <c r="AFS481" s="180"/>
      <c r="AFT481" s="180"/>
      <c r="AFU481" s="180"/>
      <c r="AFV481" s="180"/>
      <c r="AFW481" s="180"/>
      <c r="AFX481" s="180"/>
      <c r="AFY481" s="180"/>
      <c r="AFZ481" s="180"/>
      <c r="AGA481" s="180"/>
      <c r="AGB481" s="180"/>
      <c r="AGC481" s="180"/>
      <c r="AGD481" s="180"/>
      <c r="AGE481" s="180"/>
      <c r="AGF481" s="180"/>
      <c r="AGG481" s="180"/>
      <c r="AGH481" s="180"/>
      <c r="AGI481" s="180"/>
      <c r="AGJ481" s="180"/>
      <c r="AGK481" s="180"/>
      <c r="AGL481" s="180"/>
      <c r="AGM481" s="180"/>
      <c r="AGN481" s="180"/>
      <c r="AGO481" s="180"/>
      <c r="AGP481" s="180"/>
      <c r="AGQ481" s="180"/>
      <c r="AGR481" s="180"/>
      <c r="AGS481" s="180"/>
      <c r="AGT481" s="180"/>
      <c r="AGU481" s="180"/>
      <c r="AGV481" s="180"/>
      <c r="AGW481" s="180"/>
      <c r="AGX481" s="180"/>
      <c r="AGY481" s="180"/>
      <c r="AGZ481" s="180"/>
      <c r="AHA481" s="180"/>
      <c r="AHB481" s="180"/>
      <c r="AHC481" s="180"/>
      <c r="AHD481" s="180"/>
      <c r="AHE481" s="180"/>
      <c r="AHF481" s="180"/>
      <c r="AHG481" s="180"/>
      <c r="AHH481" s="180"/>
      <c r="AHI481" s="180"/>
      <c r="AHJ481" s="180"/>
      <c r="AHK481" s="180"/>
      <c r="AHL481" s="180"/>
      <c r="AHM481" s="180"/>
      <c r="AHN481" s="180"/>
      <c r="AHO481" s="180"/>
      <c r="AHP481" s="180"/>
      <c r="AHQ481" s="180"/>
      <c r="AHR481" s="180"/>
      <c r="AHS481" s="180"/>
      <c r="AHT481" s="180"/>
      <c r="AHU481" s="180"/>
      <c r="AHV481" s="180"/>
      <c r="AHW481" s="180"/>
      <c r="AHX481" s="180"/>
      <c r="AHY481" s="180"/>
      <c r="AHZ481" s="180"/>
      <c r="AIA481" s="180"/>
      <c r="AIB481" s="180"/>
      <c r="AIC481" s="180"/>
      <c r="AID481" s="180"/>
      <c r="AIE481" s="180"/>
      <c r="AIF481" s="180"/>
      <c r="AIG481" s="180"/>
      <c r="AIH481" s="180"/>
      <c r="AII481" s="180"/>
      <c r="AIJ481" s="180"/>
      <c r="AIK481" s="180"/>
      <c r="AIL481" s="180"/>
      <c r="AIM481" s="180"/>
      <c r="AIN481" s="180"/>
      <c r="AIO481" s="180"/>
      <c r="AIP481" s="180"/>
      <c r="AIQ481" s="180"/>
      <c r="AIR481" s="180"/>
      <c r="AIS481" s="180"/>
      <c r="AIT481" s="180"/>
      <c r="AIU481" s="180"/>
      <c r="AIV481" s="180"/>
      <c r="AIW481" s="180"/>
      <c r="AIX481" s="180"/>
      <c r="AIY481" s="180"/>
      <c r="AIZ481" s="180"/>
      <c r="AJA481" s="180"/>
      <c r="AJB481" s="180"/>
      <c r="AJC481" s="180"/>
      <c r="AJD481" s="180"/>
      <c r="AJE481" s="180"/>
      <c r="AJF481" s="180"/>
      <c r="AJG481" s="180"/>
      <c r="AJH481" s="180"/>
      <c r="AJI481" s="180"/>
      <c r="AJJ481" s="180"/>
      <c r="AJK481" s="180"/>
      <c r="AJL481" s="180"/>
      <c r="AJM481" s="180"/>
      <c r="AJN481" s="180"/>
      <c r="AJO481" s="180"/>
      <c r="AJP481" s="180"/>
      <c r="AJQ481" s="180"/>
      <c r="AJR481" s="180"/>
      <c r="AJS481" s="180"/>
      <c r="AJT481" s="180"/>
      <c r="AJU481" s="180"/>
      <c r="AJV481" s="180"/>
      <c r="AJW481" s="180"/>
      <c r="AJX481" s="180"/>
      <c r="AJY481" s="180"/>
      <c r="AJZ481" s="180"/>
      <c r="AKA481" s="180"/>
      <c r="AKB481" s="180"/>
      <c r="AKC481" s="180"/>
      <c r="AKD481" s="180"/>
      <c r="AKE481" s="180"/>
      <c r="AKF481" s="180"/>
      <c r="AKG481" s="180"/>
      <c r="AKH481" s="180"/>
      <c r="AKI481" s="180"/>
      <c r="AKJ481" s="180"/>
      <c r="AKK481" s="180"/>
      <c r="AKL481" s="180"/>
      <c r="AKM481" s="180"/>
      <c r="AKN481" s="180"/>
      <c r="AKO481" s="180"/>
      <c r="AKP481" s="180"/>
      <c r="AKQ481" s="180"/>
      <c r="AKR481" s="180"/>
      <c r="AKS481" s="180"/>
      <c r="AKT481" s="180"/>
      <c r="AKU481" s="180"/>
      <c r="AKV481" s="180"/>
      <c r="AKW481" s="180"/>
      <c r="AKX481" s="180"/>
      <c r="AKY481" s="180"/>
      <c r="AKZ481" s="180"/>
      <c r="ALA481" s="180"/>
      <c r="ALB481" s="180"/>
      <c r="ALC481" s="180"/>
      <c r="ALD481" s="180"/>
      <c r="ALE481" s="180"/>
      <c r="ALF481" s="180"/>
      <c r="ALG481" s="180"/>
      <c r="ALH481" s="180"/>
      <c r="ALI481" s="180"/>
      <c r="ALJ481" s="180"/>
      <c r="ALK481" s="180"/>
      <c r="ALL481" s="180"/>
      <c r="ALM481" s="180"/>
      <c r="ALN481" s="180"/>
      <c r="ALO481" s="180"/>
      <c r="ALP481" s="180"/>
      <c r="ALQ481" s="180"/>
      <c r="ALR481" s="180"/>
      <c r="ALS481" s="180"/>
      <c r="ALT481" s="180"/>
      <c r="ALU481" s="180"/>
      <c r="ALV481" s="180"/>
      <c r="ALW481" s="180"/>
      <c r="ALX481" s="180"/>
      <c r="ALY481" s="180"/>
      <c r="ALZ481" s="180"/>
      <c r="AMA481" s="180"/>
      <c r="AMB481" s="180"/>
      <c r="AMC481" s="180"/>
      <c r="AMD481" s="180"/>
      <c r="AME481" s="180"/>
      <c r="AMF481" s="180"/>
      <c r="AMG481" s="180"/>
      <c r="AMH481" s="180"/>
      <c r="AMI481" s="180"/>
      <c r="AMJ481" s="180"/>
    </row>
    <row r="482" spans="1:1024" ht="15.75" x14ac:dyDescent="0.25">
      <c r="A482" s="26"/>
      <c r="B482" s="440"/>
      <c r="C482" s="440"/>
      <c r="D482" s="440"/>
      <c r="E482" s="440"/>
      <c r="F482" s="440"/>
      <c r="G482" s="440"/>
      <c r="H482" s="13"/>
      <c r="I482" s="27"/>
      <c r="J482" s="4"/>
    </row>
    <row r="483" spans="1:1024" ht="15.75" customHeight="1" x14ac:dyDescent="0.25">
      <c r="A483" s="16"/>
      <c r="B483" s="439" t="s">
        <v>55</v>
      </c>
      <c r="C483" s="439"/>
      <c r="D483" s="439"/>
      <c r="E483" s="439"/>
      <c r="F483" s="439"/>
      <c r="G483" s="439"/>
      <c r="H483" s="16"/>
      <c r="I483" s="7"/>
      <c r="J483" s="4"/>
    </row>
    <row r="484" spans="1:1024" ht="15.75" x14ac:dyDescent="0.25">
      <c r="A484" s="16"/>
      <c r="B484" s="184"/>
      <c r="C484" s="187"/>
      <c r="D484" s="187"/>
      <c r="E484" s="187"/>
      <c r="F484" s="187"/>
      <c r="G484" s="187"/>
      <c r="H484" s="16"/>
      <c r="I484" s="16"/>
      <c r="J484" s="4"/>
    </row>
    <row r="485" spans="1:1024" ht="15.75" x14ac:dyDescent="0.25">
      <c r="A485" s="16"/>
      <c r="B485" s="79" t="s">
        <v>57</v>
      </c>
      <c r="C485" s="80"/>
      <c r="D485" s="80"/>
      <c r="E485" s="199" t="s">
        <v>165</v>
      </c>
      <c r="F485" s="80"/>
      <c r="G485" s="80"/>
      <c r="H485" s="16"/>
      <c r="I485" s="16"/>
      <c r="J485" s="4"/>
    </row>
    <row r="486" spans="1:1024" ht="15.75" x14ac:dyDescent="0.25">
      <c r="A486" s="16"/>
      <c r="B486" s="416" t="s">
        <v>213</v>
      </c>
      <c r="C486" s="416"/>
      <c r="D486" s="416"/>
      <c r="E486" s="416"/>
      <c r="F486" s="416"/>
      <c r="G486" s="416"/>
      <c r="H486" s="16"/>
      <c r="I486" s="16"/>
      <c r="J486" s="4"/>
    </row>
    <row r="487" spans="1:1024" ht="15.75" x14ac:dyDescent="0.25">
      <c r="A487" s="16"/>
      <c r="B487" s="188" t="s">
        <v>74</v>
      </c>
      <c r="C487" s="81">
        <v>56.47</v>
      </c>
      <c r="D487" s="187"/>
      <c r="E487" s="187"/>
      <c r="F487" s="187"/>
      <c r="G487" s="187"/>
      <c r="H487" s="16"/>
      <c r="I487" s="16"/>
      <c r="J487" s="4"/>
    </row>
    <row r="488" spans="1:1024" ht="15.75" x14ac:dyDescent="0.25">
      <c r="A488" s="16"/>
      <c r="B488" s="184"/>
      <c r="C488" s="78"/>
      <c r="D488" s="187"/>
      <c r="E488" s="187"/>
      <c r="F488" s="187"/>
      <c r="G488" s="187"/>
      <c r="H488" s="16"/>
      <c r="I488" s="16"/>
      <c r="J488" s="4"/>
    </row>
    <row r="489" spans="1:1024" ht="15.75" x14ac:dyDescent="0.25">
      <c r="A489" s="16"/>
      <c r="B489" s="82" t="s">
        <v>71</v>
      </c>
      <c r="C489" s="83">
        <f>SUM(C487)</f>
        <v>56.47</v>
      </c>
      <c r="D489" s="83" t="s">
        <v>15</v>
      </c>
      <c r="E489" s="87"/>
      <c r="F489" s="85"/>
      <c r="G489" s="74"/>
      <c r="H489" s="16"/>
      <c r="I489" s="16"/>
      <c r="J489" s="4"/>
    </row>
    <row r="490" spans="1:1024" ht="15.75" x14ac:dyDescent="0.25">
      <c r="A490" s="16"/>
      <c r="B490" s="82"/>
      <c r="C490" s="83"/>
      <c r="D490" s="87"/>
      <c r="E490" s="87"/>
      <c r="F490" s="85"/>
      <c r="G490" s="74"/>
      <c r="H490" s="16"/>
      <c r="I490" s="16"/>
      <c r="J490" s="4"/>
    </row>
    <row r="491" spans="1:1024" ht="15.75" x14ac:dyDescent="0.25">
      <c r="A491" s="16"/>
      <c r="B491" s="82"/>
      <c r="C491" s="83"/>
      <c r="D491" s="87"/>
      <c r="E491" s="87"/>
      <c r="F491" s="85"/>
      <c r="G491" s="74"/>
      <c r="H491" s="16"/>
      <c r="I491" s="16"/>
      <c r="J491" s="4"/>
    </row>
    <row r="492" spans="1:1024" ht="15.75" x14ac:dyDescent="0.25">
      <c r="A492" s="16"/>
      <c r="B492" s="82"/>
      <c r="C492" s="83"/>
      <c r="D492" s="87"/>
      <c r="E492" s="87"/>
      <c r="F492" s="85"/>
      <c r="G492" s="74"/>
      <c r="H492" s="16"/>
      <c r="I492" s="16"/>
      <c r="J492" s="4"/>
    </row>
    <row r="493" spans="1:1024" ht="15.75" x14ac:dyDescent="0.25">
      <c r="A493" s="16"/>
      <c r="B493" s="82"/>
      <c r="C493" s="83"/>
      <c r="D493" s="87"/>
      <c r="E493" s="87"/>
      <c r="F493" s="85"/>
      <c r="G493" s="74"/>
      <c r="H493" s="16"/>
      <c r="I493" s="16"/>
      <c r="J493" s="4"/>
    </row>
    <row r="494" spans="1:1024" ht="15.75" x14ac:dyDescent="0.25">
      <c r="A494" s="16"/>
      <c r="B494" s="82"/>
      <c r="C494" s="83"/>
      <c r="D494" s="87"/>
      <c r="E494" s="87"/>
      <c r="F494" s="85"/>
      <c r="G494" s="74"/>
      <c r="H494" s="16"/>
      <c r="I494" s="16"/>
      <c r="J494" s="4"/>
    </row>
    <row r="495" spans="1:1024" ht="15.75" x14ac:dyDescent="0.25">
      <c r="A495" s="16"/>
      <c r="B495" s="82"/>
      <c r="C495" s="83"/>
      <c r="D495" s="87"/>
      <c r="E495" s="87"/>
      <c r="F495" s="85"/>
      <c r="G495" s="74"/>
      <c r="H495" s="16"/>
      <c r="I495" s="16"/>
      <c r="J495" s="4"/>
    </row>
    <row r="496" spans="1:1024" ht="15.75" x14ac:dyDescent="0.25">
      <c r="A496" s="16"/>
      <c r="B496" s="82"/>
      <c r="C496" s="83"/>
      <c r="D496" s="87"/>
      <c r="E496" s="87"/>
      <c r="F496" s="85"/>
      <c r="G496" s="74"/>
      <c r="H496" s="16"/>
      <c r="I496" s="16"/>
      <c r="J496" s="4"/>
    </row>
    <row r="497" spans="1:1024" ht="15.75" x14ac:dyDescent="0.25">
      <c r="A497" s="16"/>
      <c r="B497" s="82"/>
      <c r="C497" s="83"/>
      <c r="D497" s="87"/>
      <c r="E497" s="87"/>
      <c r="F497" s="85"/>
      <c r="G497" s="74"/>
      <c r="H497" s="16"/>
      <c r="I497" s="16"/>
      <c r="J497" s="4"/>
    </row>
    <row r="498" spans="1:1024" ht="15.75" x14ac:dyDescent="0.25">
      <c r="A498" s="16"/>
      <c r="B498" s="82"/>
      <c r="C498" s="83"/>
      <c r="D498" s="87"/>
      <c r="E498" s="87"/>
      <c r="F498" s="85"/>
      <c r="G498" s="74"/>
      <c r="H498" s="16"/>
      <c r="I498" s="16"/>
      <c r="J498" s="4"/>
    </row>
    <row r="499" spans="1:1024" ht="15.75" x14ac:dyDescent="0.25">
      <c r="A499" s="16"/>
      <c r="B499" s="82"/>
      <c r="C499" s="83"/>
      <c r="D499" s="87"/>
      <c r="E499" s="87"/>
      <c r="F499" s="85"/>
      <c r="G499" s="74"/>
      <c r="H499" s="16"/>
      <c r="I499" s="16"/>
      <c r="J499" s="4"/>
    </row>
    <row r="500" spans="1:1024" ht="15.75" x14ac:dyDescent="0.25">
      <c r="A500" s="16"/>
      <c r="B500" s="82"/>
      <c r="C500" s="83"/>
      <c r="D500" s="87"/>
      <c r="E500" s="87"/>
      <c r="F500" s="85"/>
      <c r="G500" s="74"/>
      <c r="H500" s="16"/>
      <c r="I500" s="16"/>
      <c r="J500" s="4"/>
    </row>
    <row r="501" spans="1:1024" ht="15.75" x14ac:dyDescent="0.25">
      <c r="A501" s="16"/>
      <c r="B501" s="82"/>
      <c r="C501" s="83"/>
      <c r="D501" s="87"/>
      <c r="E501" s="87"/>
      <c r="F501" s="85"/>
      <c r="G501" s="74"/>
      <c r="H501" s="16"/>
      <c r="I501" s="16"/>
      <c r="J501" s="4"/>
    </row>
    <row r="502" spans="1:1024" ht="15.75" x14ac:dyDescent="0.25">
      <c r="A502" s="16"/>
      <c r="B502" s="82"/>
      <c r="C502" s="83"/>
      <c r="D502" s="87"/>
      <c r="E502" s="87"/>
      <c r="F502" s="85"/>
      <c r="G502" s="74"/>
      <c r="H502" s="16"/>
      <c r="I502" s="16"/>
      <c r="J502" s="4"/>
    </row>
    <row r="503" spans="1:1024" ht="15.75" x14ac:dyDescent="0.25">
      <c r="A503" s="16"/>
      <c r="B503" s="82"/>
      <c r="C503" s="83"/>
      <c r="D503" s="87"/>
      <c r="E503" s="87"/>
      <c r="F503" s="85"/>
      <c r="G503" s="74"/>
      <c r="H503" s="16"/>
      <c r="I503" s="16"/>
      <c r="J503" s="4"/>
    </row>
    <row r="504" spans="1:1024" s="181" customFormat="1" ht="23.25" customHeight="1" x14ac:dyDescent="0.25">
      <c r="A504" s="261" t="s">
        <v>86</v>
      </c>
      <c r="B504" s="411" t="s">
        <v>87</v>
      </c>
      <c r="C504" s="411"/>
      <c r="D504" s="411"/>
      <c r="E504" s="411"/>
      <c r="F504" s="411"/>
      <c r="G504" s="411"/>
      <c r="H504" s="262" t="s">
        <v>88</v>
      </c>
      <c r="I504" s="263">
        <f>C514</f>
        <v>745.404</v>
      </c>
      <c r="J504" s="179"/>
      <c r="K504" s="180"/>
      <c r="L504" s="180"/>
      <c r="M504" s="180"/>
      <c r="N504" s="180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  <c r="AA504" s="180"/>
      <c r="AB504" s="180"/>
      <c r="AC504" s="180"/>
      <c r="AD504" s="180"/>
      <c r="AE504" s="180"/>
      <c r="AF504" s="180"/>
      <c r="AG504" s="180"/>
      <c r="AH504" s="180"/>
      <c r="AI504" s="180"/>
      <c r="AJ504" s="180"/>
      <c r="AK504" s="180"/>
      <c r="AL504" s="180"/>
      <c r="AM504" s="180"/>
      <c r="AN504" s="180"/>
      <c r="AO504" s="180"/>
      <c r="AP504" s="180"/>
      <c r="AQ504" s="180"/>
      <c r="AR504" s="180"/>
      <c r="AS504" s="180"/>
      <c r="AT504" s="180"/>
      <c r="AU504" s="180"/>
      <c r="AV504" s="180"/>
      <c r="AW504" s="180"/>
      <c r="AX504" s="180"/>
      <c r="AY504" s="180"/>
      <c r="AZ504" s="180"/>
      <c r="BA504" s="180"/>
      <c r="BB504" s="180"/>
      <c r="BC504" s="180"/>
      <c r="BD504" s="180"/>
      <c r="BE504" s="180"/>
      <c r="BF504" s="180"/>
      <c r="BG504" s="180"/>
      <c r="BH504" s="180"/>
      <c r="BI504" s="180"/>
      <c r="BJ504" s="180"/>
      <c r="BK504" s="180"/>
      <c r="BL504" s="180"/>
      <c r="BM504" s="180"/>
      <c r="BN504" s="180"/>
      <c r="BO504" s="180"/>
      <c r="BP504" s="180"/>
      <c r="BQ504" s="180"/>
      <c r="BR504" s="180"/>
      <c r="BS504" s="180"/>
      <c r="BT504" s="180"/>
      <c r="BU504" s="180"/>
      <c r="BV504" s="180"/>
      <c r="BW504" s="180"/>
      <c r="BX504" s="180"/>
      <c r="BY504" s="180"/>
      <c r="BZ504" s="180"/>
      <c r="CA504" s="180"/>
      <c r="CB504" s="180"/>
      <c r="CC504" s="180"/>
      <c r="CD504" s="180"/>
      <c r="CE504" s="180"/>
      <c r="CF504" s="180"/>
      <c r="CG504" s="180"/>
      <c r="CH504" s="180"/>
      <c r="CI504" s="180"/>
      <c r="CJ504" s="180"/>
      <c r="CK504" s="180"/>
      <c r="CL504" s="180"/>
      <c r="CM504" s="180"/>
      <c r="CN504" s="180"/>
      <c r="CO504" s="180"/>
      <c r="CP504" s="180"/>
      <c r="CQ504" s="180"/>
      <c r="CR504" s="180"/>
      <c r="CS504" s="180"/>
      <c r="CT504" s="180"/>
      <c r="CU504" s="180"/>
      <c r="CV504" s="180"/>
      <c r="CW504" s="180"/>
      <c r="CX504" s="180"/>
      <c r="CY504" s="180"/>
      <c r="CZ504" s="180"/>
      <c r="DA504" s="180"/>
      <c r="DB504" s="180"/>
      <c r="DC504" s="180"/>
      <c r="DD504" s="180"/>
      <c r="DE504" s="180"/>
      <c r="DF504" s="180"/>
      <c r="DG504" s="180"/>
      <c r="DH504" s="180"/>
      <c r="DI504" s="180"/>
      <c r="DJ504" s="180"/>
      <c r="DK504" s="180"/>
      <c r="DL504" s="180"/>
      <c r="DM504" s="180"/>
      <c r="DN504" s="180"/>
      <c r="DO504" s="180"/>
      <c r="DP504" s="180"/>
      <c r="DQ504" s="180"/>
      <c r="DR504" s="180"/>
      <c r="DS504" s="180"/>
      <c r="DT504" s="180"/>
      <c r="DU504" s="180"/>
      <c r="DV504" s="180"/>
      <c r="DW504" s="180"/>
      <c r="DX504" s="180"/>
      <c r="DY504" s="180"/>
      <c r="DZ504" s="180"/>
      <c r="EA504" s="180"/>
      <c r="EB504" s="180"/>
      <c r="EC504" s="180"/>
      <c r="ED504" s="180"/>
      <c r="EE504" s="180"/>
      <c r="EF504" s="180"/>
      <c r="EG504" s="180"/>
      <c r="EH504" s="180"/>
      <c r="EI504" s="180"/>
      <c r="EJ504" s="180"/>
      <c r="EK504" s="180"/>
      <c r="EL504" s="180"/>
      <c r="EM504" s="180"/>
      <c r="EN504" s="180"/>
      <c r="EO504" s="180"/>
      <c r="EP504" s="180"/>
      <c r="EQ504" s="180"/>
      <c r="ER504" s="180"/>
      <c r="ES504" s="180"/>
      <c r="ET504" s="180"/>
      <c r="EU504" s="180"/>
      <c r="EV504" s="180"/>
      <c r="EW504" s="180"/>
      <c r="EX504" s="180"/>
      <c r="EY504" s="180"/>
      <c r="EZ504" s="180"/>
      <c r="FA504" s="180"/>
      <c r="FB504" s="180"/>
      <c r="FC504" s="180"/>
      <c r="FD504" s="180"/>
      <c r="FE504" s="180"/>
      <c r="FF504" s="180"/>
      <c r="FG504" s="180"/>
      <c r="FH504" s="180"/>
      <c r="FI504" s="180"/>
      <c r="FJ504" s="180"/>
      <c r="FK504" s="180"/>
      <c r="FL504" s="180"/>
      <c r="FM504" s="180"/>
      <c r="FN504" s="180"/>
      <c r="FO504" s="180"/>
      <c r="FP504" s="180"/>
      <c r="FQ504" s="180"/>
      <c r="FR504" s="180"/>
      <c r="FS504" s="180"/>
      <c r="FT504" s="180"/>
      <c r="FU504" s="180"/>
      <c r="FV504" s="180"/>
      <c r="FW504" s="180"/>
      <c r="FX504" s="180"/>
      <c r="FY504" s="180"/>
      <c r="FZ504" s="180"/>
      <c r="GA504" s="180"/>
      <c r="GB504" s="180"/>
      <c r="GC504" s="180"/>
      <c r="GD504" s="180"/>
      <c r="GE504" s="180"/>
      <c r="GF504" s="180"/>
      <c r="GG504" s="180"/>
      <c r="GH504" s="180"/>
      <c r="GI504" s="180"/>
      <c r="GJ504" s="180"/>
      <c r="GK504" s="180"/>
      <c r="GL504" s="180"/>
      <c r="GM504" s="180"/>
      <c r="GN504" s="180"/>
      <c r="GO504" s="180"/>
      <c r="GP504" s="180"/>
      <c r="GQ504" s="180"/>
      <c r="GR504" s="180"/>
      <c r="GS504" s="180"/>
      <c r="GT504" s="180"/>
      <c r="GU504" s="180"/>
      <c r="GV504" s="180"/>
      <c r="GW504" s="180"/>
      <c r="GX504" s="180"/>
      <c r="GY504" s="180"/>
      <c r="GZ504" s="180"/>
      <c r="HA504" s="180"/>
      <c r="HB504" s="180"/>
      <c r="HC504" s="180"/>
      <c r="HD504" s="180"/>
      <c r="HE504" s="180"/>
      <c r="HF504" s="180"/>
      <c r="HG504" s="180"/>
      <c r="HH504" s="180"/>
      <c r="HI504" s="180"/>
      <c r="HJ504" s="180"/>
      <c r="HK504" s="180"/>
      <c r="HL504" s="180"/>
      <c r="HM504" s="180"/>
      <c r="HN504" s="180"/>
      <c r="HO504" s="180"/>
      <c r="HP504" s="180"/>
      <c r="HQ504" s="180"/>
      <c r="HR504" s="180"/>
      <c r="HS504" s="180"/>
      <c r="HT504" s="180"/>
      <c r="HU504" s="180"/>
      <c r="HV504" s="180"/>
      <c r="HW504" s="180"/>
      <c r="HX504" s="180"/>
      <c r="HY504" s="180"/>
      <c r="HZ504" s="180"/>
      <c r="IA504" s="180"/>
      <c r="IB504" s="180"/>
      <c r="IC504" s="180"/>
      <c r="ID504" s="180"/>
      <c r="IE504" s="180"/>
      <c r="IF504" s="180"/>
      <c r="IG504" s="180"/>
      <c r="IH504" s="180"/>
      <c r="II504" s="180"/>
      <c r="IJ504" s="180"/>
      <c r="IK504" s="180"/>
      <c r="IL504" s="180"/>
      <c r="IM504" s="180"/>
      <c r="IN504" s="180"/>
      <c r="IO504" s="180"/>
      <c r="IP504" s="180"/>
      <c r="IQ504" s="180"/>
      <c r="IR504" s="180"/>
      <c r="IS504" s="180"/>
      <c r="IT504" s="180"/>
      <c r="IU504" s="180"/>
      <c r="IV504" s="180"/>
      <c r="IW504" s="180"/>
      <c r="IX504" s="180"/>
      <c r="IY504" s="180"/>
      <c r="IZ504" s="180"/>
      <c r="JA504" s="180"/>
      <c r="JB504" s="180"/>
      <c r="JC504" s="180"/>
      <c r="JD504" s="180"/>
      <c r="JE504" s="180"/>
      <c r="JF504" s="180"/>
      <c r="JG504" s="180"/>
      <c r="JH504" s="180"/>
      <c r="JI504" s="180"/>
      <c r="JJ504" s="180"/>
      <c r="JK504" s="180"/>
      <c r="JL504" s="180"/>
      <c r="JM504" s="180"/>
      <c r="JN504" s="180"/>
      <c r="JO504" s="180"/>
      <c r="JP504" s="180"/>
      <c r="JQ504" s="180"/>
      <c r="JR504" s="180"/>
      <c r="JS504" s="180"/>
      <c r="JT504" s="180"/>
      <c r="JU504" s="180"/>
      <c r="JV504" s="180"/>
      <c r="JW504" s="180"/>
      <c r="JX504" s="180"/>
      <c r="JY504" s="180"/>
      <c r="JZ504" s="180"/>
      <c r="KA504" s="180"/>
      <c r="KB504" s="180"/>
      <c r="KC504" s="180"/>
      <c r="KD504" s="180"/>
      <c r="KE504" s="180"/>
      <c r="KF504" s="180"/>
      <c r="KG504" s="180"/>
      <c r="KH504" s="180"/>
      <c r="KI504" s="180"/>
      <c r="KJ504" s="180"/>
      <c r="KK504" s="180"/>
      <c r="KL504" s="180"/>
      <c r="KM504" s="180"/>
      <c r="KN504" s="180"/>
      <c r="KO504" s="180"/>
      <c r="KP504" s="180"/>
      <c r="KQ504" s="180"/>
      <c r="KR504" s="180"/>
      <c r="KS504" s="180"/>
      <c r="KT504" s="180"/>
      <c r="KU504" s="180"/>
      <c r="KV504" s="180"/>
      <c r="KW504" s="180"/>
      <c r="KX504" s="180"/>
      <c r="KY504" s="180"/>
      <c r="KZ504" s="180"/>
      <c r="LA504" s="180"/>
      <c r="LB504" s="180"/>
      <c r="LC504" s="180"/>
      <c r="LD504" s="180"/>
      <c r="LE504" s="180"/>
      <c r="LF504" s="180"/>
      <c r="LG504" s="180"/>
      <c r="LH504" s="180"/>
      <c r="LI504" s="180"/>
      <c r="LJ504" s="180"/>
      <c r="LK504" s="180"/>
      <c r="LL504" s="180"/>
      <c r="LM504" s="180"/>
      <c r="LN504" s="180"/>
      <c r="LO504" s="180"/>
      <c r="LP504" s="180"/>
      <c r="LQ504" s="180"/>
      <c r="LR504" s="180"/>
      <c r="LS504" s="180"/>
      <c r="LT504" s="180"/>
      <c r="LU504" s="180"/>
      <c r="LV504" s="180"/>
      <c r="LW504" s="180"/>
      <c r="LX504" s="180"/>
      <c r="LY504" s="180"/>
      <c r="LZ504" s="180"/>
      <c r="MA504" s="180"/>
      <c r="MB504" s="180"/>
      <c r="MC504" s="180"/>
      <c r="MD504" s="180"/>
      <c r="ME504" s="180"/>
      <c r="MF504" s="180"/>
      <c r="MG504" s="180"/>
      <c r="MH504" s="180"/>
      <c r="MI504" s="180"/>
      <c r="MJ504" s="180"/>
      <c r="MK504" s="180"/>
      <c r="ML504" s="180"/>
      <c r="MM504" s="180"/>
      <c r="MN504" s="180"/>
      <c r="MO504" s="180"/>
      <c r="MP504" s="180"/>
      <c r="MQ504" s="180"/>
      <c r="MR504" s="180"/>
      <c r="MS504" s="180"/>
      <c r="MT504" s="180"/>
      <c r="MU504" s="180"/>
      <c r="MV504" s="180"/>
      <c r="MW504" s="180"/>
      <c r="MX504" s="180"/>
      <c r="MY504" s="180"/>
      <c r="MZ504" s="180"/>
      <c r="NA504" s="180"/>
      <c r="NB504" s="180"/>
      <c r="NC504" s="180"/>
      <c r="ND504" s="180"/>
      <c r="NE504" s="180"/>
      <c r="NF504" s="180"/>
      <c r="NG504" s="180"/>
      <c r="NH504" s="180"/>
      <c r="NI504" s="180"/>
      <c r="NJ504" s="180"/>
      <c r="NK504" s="180"/>
      <c r="NL504" s="180"/>
      <c r="NM504" s="180"/>
      <c r="NN504" s="180"/>
      <c r="NO504" s="180"/>
      <c r="NP504" s="180"/>
      <c r="NQ504" s="180"/>
      <c r="NR504" s="180"/>
      <c r="NS504" s="180"/>
      <c r="NT504" s="180"/>
      <c r="NU504" s="180"/>
      <c r="NV504" s="180"/>
      <c r="NW504" s="180"/>
      <c r="NX504" s="180"/>
      <c r="NY504" s="180"/>
      <c r="NZ504" s="180"/>
      <c r="OA504" s="180"/>
      <c r="OB504" s="180"/>
      <c r="OC504" s="180"/>
      <c r="OD504" s="180"/>
      <c r="OE504" s="180"/>
      <c r="OF504" s="180"/>
      <c r="OG504" s="180"/>
      <c r="OH504" s="180"/>
      <c r="OI504" s="180"/>
      <c r="OJ504" s="180"/>
      <c r="OK504" s="180"/>
      <c r="OL504" s="180"/>
      <c r="OM504" s="180"/>
      <c r="ON504" s="180"/>
      <c r="OO504" s="180"/>
      <c r="OP504" s="180"/>
      <c r="OQ504" s="180"/>
      <c r="OR504" s="180"/>
      <c r="OS504" s="180"/>
      <c r="OT504" s="180"/>
      <c r="OU504" s="180"/>
      <c r="OV504" s="180"/>
      <c r="OW504" s="180"/>
      <c r="OX504" s="180"/>
      <c r="OY504" s="180"/>
      <c r="OZ504" s="180"/>
      <c r="PA504" s="180"/>
      <c r="PB504" s="180"/>
      <c r="PC504" s="180"/>
      <c r="PD504" s="180"/>
      <c r="PE504" s="180"/>
      <c r="PF504" s="180"/>
      <c r="PG504" s="180"/>
      <c r="PH504" s="180"/>
      <c r="PI504" s="180"/>
      <c r="PJ504" s="180"/>
      <c r="PK504" s="180"/>
      <c r="PL504" s="180"/>
      <c r="PM504" s="180"/>
      <c r="PN504" s="180"/>
      <c r="PO504" s="180"/>
      <c r="PP504" s="180"/>
      <c r="PQ504" s="180"/>
      <c r="PR504" s="180"/>
      <c r="PS504" s="180"/>
      <c r="PT504" s="180"/>
      <c r="PU504" s="180"/>
      <c r="PV504" s="180"/>
      <c r="PW504" s="180"/>
      <c r="PX504" s="180"/>
      <c r="PY504" s="180"/>
      <c r="PZ504" s="180"/>
      <c r="QA504" s="180"/>
      <c r="QB504" s="180"/>
      <c r="QC504" s="180"/>
      <c r="QD504" s="180"/>
      <c r="QE504" s="180"/>
      <c r="QF504" s="180"/>
      <c r="QG504" s="180"/>
      <c r="QH504" s="180"/>
      <c r="QI504" s="180"/>
      <c r="QJ504" s="180"/>
      <c r="QK504" s="180"/>
      <c r="QL504" s="180"/>
      <c r="QM504" s="180"/>
      <c r="QN504" s="180"/>
      <c r="QO504" s="180"/>
      <c r="QP504" s="180"/>
      <c r="QQ504" s="180"/>
      <c r="QR504" s="180"/>
      <c r="QS504" s="180"/>
      <c r="QT504" s="180"/>
      <c r="QU504" s="180"/>
      <c r="QV504" s="180"/>
      <c r="QW504" s="180"/>
      <c r="QX504" s="180"/>
      <c r="QY504" s="180"/>
      <c r="QZ504" s="180"/>
      <c r="RA504" s="180"/>
      <c r="RB504" s="180"/>
      <c r="RC504" s="180"/>
      <c r="RD504" s="180"/>
      <c r="RE504" s="180"/>
      <c r="RF504" s="180"/>
      <c r="RG504" s="180"/>
      <c r="RH504" s="180"/>
      <c r="RI504" s="180"/>
      <c r="RJ504" s="180"/>
      <c r="RK504" s="180"/>
      <c r="RL504" s="180"/>
      <c r="RM504" s="180"/>
      <c r="RN504" s="180"/>
      <c r="RO504" s="180"/>
      <c r="RP504" s="180"/>
      <c r="RQ504" s="180"/>
      <c r="RR504" s="180"/>
      <c r="RS504" s="180"/>
      <c r="RT504" s="180"/>
      <c r="RU504" s="180"/>
      <c r="RV504" s="180"/>
      <c r="RW504" s="180"/>
      <c r="RX504" s="180"/>
      <c r="RY504" s="180"/>
      <c r="RZ504" s="180"/>
      <c r="SA504" s="180"/>
      <c r="SB504" s="180"/>
      <c r="SC504" s="180"/>
      <c r="SD504" s="180"/>
      <c r="SE504" s="180"/>
      <c r="SF504" s="180"/>
      <c r="SG504" s="180"/>
      <c r="SH504" s="180"/>
      <c r="SI504" s="180"/>
      <c r="SJ504" s="180"/>
      <c r="SK504" s="180"/>
      <c r="SL504" s="180"/>
      <c r="SM504" s="180"/>
      <c r="SN504" s="180"/>
      <c r="SO504" s="180"/>
      <c r="SP504" s="180"/>
      <c r="SQ504" s="180"/>
      <c r="SR504" s="180"/>
      <c r="SS504" s="180"/>
      <c r="ST504" s="180"/>
      <c r="SU504" s="180"/>
      <c r="SV504" s="180"/>
      <c r="SW504" s="180"/>
      <c r="SX504" s="180"/>
      <c r="SY504" s="180"/>
      <c r="SZ504" s="180"/>
      <c r="TA504" s="180"/>
      <c r="TB504" s="180"/>
      <c r="TC504" s="180"/>
      <c r="TD504" s="180"/>
      <c r="TE504" s="180"/>
      <c r="TF504" s="180"/>
      <c r="TG504" s="180"/>
      <c r="TH504" s="180"/>
      <c r="TI504" s="180"/>
      <c r="TJ504" s="180"/>
      <c r="TK504" s="180"/>
      <c r="TL504" s="180"/>
      <c r="TM504" s="180"/>
      <c r="TN504" s="180"/>
      <c r="TO504" s="180"/>
      <c r="TP504" s="180"/>
      <c r="TQ504" s="180"/>
      <c r="TR504" s="180"/>
      <c r="TS504" s="180"/>
      <c r="TT504" s="180"/>
      <c r="TU504" s="180"/>
      <c r="TV504" s="180"/>
      <c r="TW504" s="180"/>
      <c r="TX504" s="180"/>
      <c r="TY504" s="180"/>
      <c r="TZ504" s="180"/>
      <c r="UA504" s="180"/>
      <c r="UB504" s="180"/>
      <c r="UC504" s="180"/>
      <c r="UD504" s="180"/>
      <c r="UE504" s="180"/>
      <c r="UF504" s="180"/>
      <c r="UG504" s="180"/>
      <c r="UH504" s="180"/>
      <c r="UI504" s="180"/>
      <c r="UJ504" s="180"/>
      <c r="UK504" s="180"/>
      <c r="UL504" s="180"/>
      <c r="UM504" s="180"/>
      <c r="UN504" s="180"/>
      <c r="UO504" s="180"/>
      <c r="UP504" s="180"/>
      <c r="UQ504" s="180"/>
      <c r="UR504" s="180"/>
      <c r="US504" s="180"/>
      <c r="UT504" s="180"/>
      <c r="UU504" s="180"/>
      <c r="UV504" s="180"/>
      <c r="UW504" s="180"/>
      <c r="UX504" s="180"/>
      <c r="UY504" s="180"/>
      <c r="UZ504" s="180"/>
      <c r="VA504" s="180"/>
      <c r="VB504" s="180"/>
      <c r="VC504" s="180"/>
      <c r="VD504" s="180"/>
      <c r="VE504" s="180"/>
      <c r="VF504" s="180"/>
      <c r="VG504" s="180"/>
      <c r="VH504" s="180"/>
      <c r="VI504" s="180"/>
      <c r="VJ504" s="180"/>
      <c r="VK504" s="180"/>
      <c r="VL504" s="180"/>
      <c r="VM504" s="180"/>
      <c r="VN504" s="180"/>
      <c r="VO504" s="180"/>
      <c r="VP504" s="180"/>
      <c r="VQ504" s="180"/>
      <c r="VR504" s="180"/>
      <c r="VS504" s="180"/>
      <c r="VT504" s="180"/>
      <c r="VU504" s="180"/>
      <c r="VV504" s="180"/>
      <c r="VW504" s="180"/>
      <c r="VX504" s="180"/>
      <c r="VY504" s="180"/>
      <c r="VZ504" s="180"/>
      <c r="WA504" s="180"/>
      <c r="WB504" s="180"/>
      <c r="WC504" s="180"/>
      <c r="WD504" s="180"/>
      <c r="WE504" s="180"/>
      <c r="WF504" s="180"/>
      <c r="WG504" s="180"/>
      <c r="WH504" s="180"/>
      <c r="WI504" s="180"/>
      <c r="WJ504" s="180"/>
      <c r="WK504" s="180"/>
      <c r="WL504" s="180"/>
      <c r="WM504" s="180"/>
      <c r="WN504" s="180"/>
      <c r="WO504" s="180"/>
      <c r="WP504" s="180"/>
      <c r="WQ504" s="180"/>
      <c r="WR504" s="180"/>
      <c r="WS504" s="180"/>
      <c r="WT504" s="180"/>
      <c r="WU504" s="180"/>
      <c r="WV504" s="180"/>
      <c r="WW504" s="180"/>
      <c r="WX504" s="180"/>
      <c r="WY504" s="180"/>
      <c r="WZ504" s="180"/>
      <c r="XA504" s="180"/>
      <c r="XB504" s="180"/>
      <c r="XC504" s="180"/>
      <c r="XD504" s="180"/>
      <c r="XE504" s="180"/>
      <c r="XF504" s="180"/>
      <c r="XG504" s="180"/>
      <c r="XH504" s="180"/>
      <c r="XI504" s="180"/>
      <c r="XJ504" s="180"/>
      <c r="XK504" s="180"/>
      <c r="XL504" s="180"/>
      <c r="XM504" s="180"/>
      <c r="XN504" s="180"/>
      <c r="XO504" s="180"/>
      <c r="XP504" s="180"/>
      <c r="XQ504" s="180"/>
      <c r="XR504" s="180"/>
      <c r="XS504" s="180"/>
      <c r="XT504" s="180"/>
      <c r="XU504" s="180"/>
      <c r="XV504" s="180"/>
      <c r="XW504" s="180"/>
      <c r="XX504" s="180"/>
      <c r="XY504" s="180"/>
      <c r="XZ504" s="180"/>
      <c r="YA504" s="180"/>
      <c r="YB504" s="180"/>
      <c r="YC504" s="180"/>
      <c r="YD504" s="180"/>
      <c r="YE504" s="180"/>
      <c r="YF504" s="180"/>
      <c r="YG504" s="180"/>
      <c r="YH504" s="180"/>
      <c r="YI504" s="180"/>
      <c r="YJ504" s="180"/>
      <c r="YK504" s="180"/>
      <c r="YL504" s="180"/>
      <c r="YM504" s="180"/>
      <c r="YN504" s="180"/>
      <c r="YO504" s="180"/>
      <c r="YP504" s="180"/>
      <c r="YQ504" s="180"/>
      <c r="YR504" s="180"/>
      <c r="YS504" s="180"/>
      <c r="YT504" s="180"/>
      <c r="YU504" s="180"/>
      <c r="YV504" s="180"/>
      <c r="YW504" s="180"/>
      <c r="YX504" s="180"/>
      <c r="YY504" s="180"/>
      <c r="YZ504" s="180"/>
      <c r="ZA504" s="180"/>
      <c r="ZB504" s="180"/>
      <c r="ZC504" s="180"/>
      <c r="ZD504" s="180"/>
      <c r="ZE504" s="180"/>
      <c r="ZF504" s="180"/>
      <c r="ZG504" s="180"/>
      <c r="ZH504" s="180"/>
      <c r="ZI504" s="180"/>
      <c r="ZJ504" s="180"/>
      <c r="ZK504" s="180"/>
      <c r="ZL504" s="180"/>
      <c r="ZM504" s="180"/>
      <c r="ZN504" s="180"/>
      <c r="ZO504" s="180"/>
      <c r="ZP504" s="180"/>
      <c r="ZQ504" s="180"/>
      <c r="ZR504" s="180"/>
      <c r="ZS504" s="180"/>
      <c r="ZT504" s="180"/>
      <c r="ZU504" s="180"/>
      <c r="ZV504" s="180"/>
      <c r="ZW504" s="180"/>
      <c r="ZX504" s="180"/>
      <c r="ZY504" s="180"/>
      <c r="ZZ504" s="180"/>
      <c r="AAA504" s="180"/>
      <c r="AAB504" s="180"/>
      <c r="AAC504" s="180"/>
      <c r="AAD504" s="180"/>
      <c r="AAE504" s="180"/>
      <c r="AAF504" s="180"/>
      <c r="AAG504" s="180"/>
      <c r="AAH504" s="180"/>
      <c r="AAI504" s="180"/>
      <c r="AAJ504" s="180"/>
      <c r="AAK504" s="180"/>
      <c r="AAL504" s="180"/>
      <c r="AAM504" s="180"/>
      <c r="AAN504" s="180"/>
      <c r="AAO504" s="180"/>
      <c r="AAP504" s="180"/>
      <c r="AAQ504" s="180"/>
      <c r="AAR504" s="180"/>
      <c r="AAS504" s="180"/>
      <c r="AAT504" s="180"/>
      <c r="AAU504" s="180"/>
      <c r="AAV504" s="180"/>
      <c r="AAW504" s="180"/>
      <c r="AAX504" s="180"/>
      <c r="AAY504" s="180"/>
      <c r="AAZ504" s="180"/>
      <c r="ABA504" s="180"/>
      <c r="ABB504" s="180"/>
      <c r="ABC504" s="180"/>
      <c r="ABD504" s="180"/>
      <c r="ABE504" s="180"/>
      <c r="ABF504" s="180"/>
      <c r="ABG504" s="180"/>
      <c r="ABH504" s="180"/>
      <c r="ABI504" s="180"/>
      <c r="ABJ504" s="180"/>
      <c r="ABK504" s="180"/>
      <c r="ABL504" s="180"/>
      <c r="ABM504" s="180"/>
      <c r="ABN504" s="180"/>
      <c r="ABO504" s="180"/>
      <c r="ABP504" s="180"/>
      <c r="ABQ504" s="180"/>
      <c r="ABR504" s="180"/>
      <c r="ABS504" s="180"/>
      <c r="ABT504" s="180"/>
      <c r="ABU504" s="180"/>
      <c r="ABV504" s="180"/>
      <c r="ABW504" s="180"/>
      <c r="ABX504" s="180"/>
      <c r="ABY504" s="180"/>
      <c r="ABZ504" s="180"/>
      <c r="ACA504" s="180"/>
      <c r="ACB504" s="180"/>
      <c r="ACC504" s="180"/>
      <c r="ACD504" s="180"/>
      <c r="ACE504" s="180"/>
      <c r="ACF504" s="180"/>
      <c r="ACG504" s="180"/>
      <c r="ACH504" s="180"/>
      <c r="ACI504" s="180"/>
      <c r="ACJ504" s="180"/>
      <c r="ACK504" s="180"/>
      <c r="ACL504" s="180"/>
      <c r="ACM504" s="180"/>
      <c r="ACN504" s="180"/>
      <c r="ACO504" s="180"/>
      <c r="ACP504" s="180"/>
      <c r="ACQ504" s="180"/>
      <c r="ACR504" s="180"/>
      <c r="ACS504" s="180"/>
      <c r="ACT504" s="180"/>
      <c r="ACU504" s="180"/>
      <c r="ACV504" s="180"/>
      <c r="ACW504" s="180"/>
      <c r="ACX504" s="180"/>
      <c r="ACY504" s="180"/>
      <c r="ACZ504" s="180"/>
      <c r="ADA504" s="180"/>
      <c r="ADB504" s="180"/>
      <c r="ADC504" s="180"/>
      <c r="ADD504" s="180"/>
      <c r="ADE504" s="180"/>
      <c r="ADF504" s="180"/>
      <c r="ADG504" s="180"/>
      <c r="ADH504" s="180"/>
      <c r="ADI504" s="180"/>
      <c r="ADJ504" s="180"/>
      <c r="ADK504" s="180"/>
      <c r="ADL504" s="180"/>
      <c r="ADM504" s="180"/>
      <c r="ADN504" s="180"/>
      <c r="ADO504" s="180"/>
      <c r="ADP504" s="180"/>
      <c r="ADQ504" s="180"/>
      <c r="ADR504" s="180"/>
      <c r="ADS504" s="180"/>
      <c r="ADT504" s="180"/>
      <c r="ADU504" s="180"/>
      <c r="ADV504" s="180"/>
      <c r="ADW504" s="180"/>
      <c r="ADX504" s="180"/>
      <c r="ADY504" s="180"/>
      <c r="ADZ504" s="180"/>
      <c r="AEA504" s="180"/>
      <c r="AEB504" s="180"/>
      <c r="AEC504" s="180"/>
      <c r="AED504" s="180"/>
      <c r="AEE504" s="180"/>
      <c r="AEF504" s="180"/>
      <c r="AEG504" s="180"/>
      <c r="AEH504" s="180"/>
      <c r="AEI504" s="180"/>
      <c r="AEJ504" s="180"/>
      <c r="AEK504" s="180"/>
      <c r="AEL504" s="180"/>
      <c r="AEM504" s="180"/>
      <c r="AEN504" s="180"/>
      <c r="AEO504" s="180"/>
      <c r="AEP504" s="180"/>
      <c r="AEQ504" s="180"/>
      <c r="AER504" s="180"/>
      <c r="AES504" s="180"/>
      <c r="AET504" s="180"/>
      <c r="AEU504" s="180"/>
      <c r="AEV504" s="180"/>
      <c r="AEW504" s="180"/>
      <c r="AEX504" s="180"/>
      <c r="AEY504" s="180"/>
      <c r="AEZ504" s="180"/>
      <c r="AFA504" s="180"/>
      <c r="AFB504" s="180"/>
      <c r="AFC504" s="180"/>
      <c r="AFD504" s="180"/>
      <c r="AFE504" s="180"/>
      <c r="AFF504" s="180"/>
      <c r="AFG504" s="180"/>
      <c r="AFH504" s="180"/>
      <c r="AFI504" s="180"/>
      <c r="AFJ504" s="180"/>
      <c r="AFK504" s="180"/>
      <c r="AFL504" s="180"/>
      <c r="AFM504" s="180"/>
      <c r="AFN504" s="180"/>
      <c r="AFO504" s="180"/>
      <c r="AFP504" s="180"/>
      <c r="AFQ504" s="180"/>
      <c r="AFR504" s="180"/>
      <c r="AFS504" s="180"/>
      <c r="AFT504" s="180"/>
      <c r="AFU504" s="180"/>
      <c r="AFV504" s="180"/>
      <c r="AFW504" s="180"/>
      <c r="AFX504" s="180"/>
      <c r="AFY504" s="180"/>
      <c r="AFZ504" s="180"/>
      <c r="AGA504" s="180"/>
      <c r="AGB504" s="180"/>
      <c r="AGC504" s="180"/>
      <c r="AGD504" s="180"/>
      <c r="AGE504" s="180"/>
      <c r="AGF504" s="180"/>
      <c r="AGG504" s="180"/>
      <c r="AGH504" s="180"/>
      <c r="AGI504" s="180"/>
      <c r="AGJ504" s="180"/>
      <c r="AGK504" s="180"/>
      <c r="AGL504" s="180"/>
      <c r="AGM504" s="180"/>
      <c r="AGN504" s="180"/>
      <c r="AGO504" s="180"/>
      <c r="AGP504" s="180"/>
      <c r="AGQ504" s="180"/>
      <c r="AGR504" s="180"/>
      <c r="AGS504" s="180"/>
      <c r="AGT504" s="180"/>
      <c r="AGU504" s="180"/>
      <c r="AGV504" s="180"/>
      <c r="AGW504" s="180"/>
      <c r="AGX504" s="180"/>
      <c r="AGY504" s="180"/>
      <c r="AGZ504" s="180"/>
      <c r="AHA504" s="180"/>
      <c r="AHB504" s="180"/>
      <c r="AHC504" s="180"/>
      <c r="AHD504" s="180"/>
      <c r="AHE504" s="180"/>
      <c r="AHF504" s="180"/>
      <c r="AHG504" s="180"/>
      <c r="AHH504" s="180"/>
      <c r="AHI504" s="180"/>
      <c r="AHJ504" s="180"/>
      <c r="AHK504" s="180"/>
      <c r="AHL504" s="180"/>
      <c r="AHM504" s="180"/>
      <c r="AHN504" s="180"/>
      <c r="AHO504" s="180"/>
      <c r="AHP504" s="180"/>
      <c r="AHQ504" s="180"/>
      <c r="AHR504" s="180"/>
      <c r="AHS504" s="180"/>
      <c r="AHT504" s="180"/>
      <c r="AHU504" s="180"/>
      <c r="AHV504" s="180"/>
      <c r="AHW504" s="180"/>
      <c r="AHX504" s="180"/>
      <c r="AHY504" s="180"/>
      <c r="AHZ504" s="180"/>
      <c r="AIA504" s="180"/>
      <c r="AIB504" s="180"/>
      <c r="AIC504" s="180"/>
      <c r="AID504" s="180"/>
      <c r="AIE504" s="180"/>
      <c r="AIF504" s="180"/>
      <c r="AIG504" s="180"/>
      <c r="AIH504" s="180"/>
      <c r="AII504" s="180"/>
      <c r="AIJ504" s="180"/>
      <c r="AIK504" s="180"/>
      <c r="AIL504" s="180"/>
      <c r="AIM504" s="180"/>
      <c r="AIN504" s="180"/>
      <c r="AIO504" s="180"/>
      <c r="AIP504" s="180"/>
      <c r="AIQ504" s="180"/>
      <c r="AIR504" s="180"/>
      <c r="AIS504" s="180"/>
      <c r="AIT504" s="180"/>
      <c r="AIU504" s="180"/>
      <c r="AIV504" s="180"/>
      <c r="AIW504" s="180"/>
      <c r="AIX504" s="180"/>
      <c r="AIY504" s="180"/>
      <c r="AIZ504" s="180"/>
      <c r="AJA504" s="180"/>
      <c r="AJB504" s="180"/>
      <c r="AJC504" s="180"/>
      <c r="AJD504" s="180"/>
      <c r="AJE504" s="180"/>
      <c r="AJF504" s="180"/>
      <c r="AJG504" s="180"/>
      <c r="AJH504" s="180"/>
      <c r="AJI504" s="180"/>
      <c r="AJJ504" s="180"/>
      <c r="AJK504" s="180"/>
      <c r="AJL504" s="180"/>
      <c r="AJM504" s="180"/>
      <c r="AJN504" s="180"/>
      <c r="AJO504" s="180"/>
      <c r="AJP504" s="180"/>
      <c r="AJQ504" s="180"/>
      <c r="AJR504" s="180"/>
      <c r="AJS504" s="180"/>
      <c r="AJT504" s="180"/>
      <c r="AJU504" s="180"/>
      <c r="AJV504" s="180"/>
      <c r="AJW504" s="180"/>
      <c r="AJX504" s="180"/>
      <c r="AJY504" s="180"/>
      <c r="AJZ504" s="180"/>
      <c r="AKA504" s="180"/>
      <c r="AKB504" s="180"/>
      <c r="AKC504" s="180"/>
      <c r="AKD504" s="180"/>
      <c r="AKE504" s="180"/>
      <c r="AKF504" s="180"/>
      <c r="AKG504" s="180"/>
      <c r="AKH504" s="180"/>
      <c r="AKI504" s="180"/>
      <c r="AKJ504" s="180"/>
      <c r="AKK504" s="180"/>
      <c r="AKL504" s="180"/>
      <c r="AKM504" s="180"/>
      <c r="AKN504" s="180"/>
      <c r="AKO504" s="180"/>
      <c r="AKP504" s="180"/>
      <c r="AKQ504" s="180"/>
      <c r="AKR504" s="180"/>
      <c r="AKS504" s="180"/>
      <c r="AKT504" s="180"/>
      <c r="AKU504" s="180"/>
      <c r="AKV504" s="180"/>
      <c r="AKW504" s="180"/>
      <c r="AKX504" s="180"/>
      <c r="AKY504" s="180"/>
      <c r="AKZ504" s="180"/>
      <c r="ALA504" s="180"/>
      <c r="ALB504" s="180"/>
      <c r="ALC504" s="180"/>
      <c r="ALD504" s="180"/>
      <c r="ALE504" s="180"/>
      <c r="ALF504" s="180"/>
      <c r="ALG504" s="180"/>
      <c r="ALH504" s="180"/>
      <c r="ALI504" s="180"/>
      <c r="ALJ504" s="180"/>
      <c r="ALK504" s="180"/>
      <c r="ALL504" s="180"/>
      <c r="ALM504" s="180"/>
      <c r="ALN504" s="180"/>
      <c r="ALO504" s="180"/>
      <c r="ALP504" s="180"/>
      <c r="ALQ504" s="180"/>
      <c r="ALR504" s="180"/>
      <c r="ALS504" s="180"/>
      <c r="ALT504" s="180"/>
      <c r="ALU504" s="180"/>
      <c r="ALV504" s="180"/>
      <c r="ALW504" s="180"/>
      <c r="ALX504" s="180"/>
      <c r="ALY504" s="180"/>
      <c r="ALZ504" s="180"/>
      <c r="AMA504" s="180"/>
      <c r="AMB504" s="180"/>
      <c r="AMC504" s="180"/>
      <c r="AMD504" s="180"/>
      <c r="AME504" s="180"/>
      <c r="AMF504" s="180"/>
      <c r="AMG504" s="180"/>
      <c r="AMH504" s="180"/>
      <c r="AMI504" s="180"/>
      <c r="AMJ504" s="180"/>
    </row>
    <row r="505" spans="1:1024" ht="15.75" x14ac:dyDescent="0.25">
      <c r="A505" s="13"/>
      <c r="B505" s="97"/>
      <c r="C505" s="98"/>
      <c r="D505" s="98"/>
      <c r="E505" s="98"/>
      <c r="F505" s="98"/>
      <c r="G505" s="101"/>
      <c r="H505" s="102"/>
      <c r="I505" s="25"/>
      <c r="J505" s="4"/>
    </row>
    <row r="506" spans="1:1024" ht="15.75" x14ac:dyDescent="0.25">
      <c r="A506" s="16"/>
      <c r="B506" s="420" t="s">
        <v>89</v>
      </c>
      <c r="C506" s="420"/>
      <c r="D506" s="420"/>
      <c r="E506" s="420"/>
      <c r="F506" s="420"/>
      <c r="G506" s="420"/>
      <c r="H506" s="16"/>
      <c r="I506" s="16"/>
      <c r="J506" s="4"/>
    </row>
    <row r="507" spans="1:1024" ht="15.75" x14ac:dyDescent="0.25">
      <c r="A507" s="16"/>
      <c r="B507" s="420"/>
      <c r="C507" s="420"/>
      <c r="D507" s="420"/>
      <c r="E507" s="420"/>
      <c r="F507" s="420"/>
      <c r="G507" s="420"/>
      <c r="H507" s="16"/>
      <c r="I507" s="16"/>
      <c r="J507" s="4"/>
    </row>
    <row r="508" spans="1:1024" ht="15.75" x14ac:dyDescent="0.25">
      <c r="A508" s="16"/>
      <c r="B508" s="28" t="s">
        <v>90</v>
      </c>
      <c r="C508" s="62"/>
      <c r="D508" s="62"/>
      <c r="E508" s="62"/>
      <c r="F508" s="62"/>
      <c r="G508" s="62"/>
      <c r="H508" s="16"/>
      <c r="I508" s="16"/>
      <c r="J508" s="4"/>
    </row>
    <row r="509" spans="1:1024" ht="15.75" x14ac:dyDescent="0.25">
      <c r="A509" s="16"/>
      <c r="B509" s="28"/>
      <c r="C509" s="62"/>
      <c r="D509" s="62"/>
      <c r="E509" s="62"/>
      <c r="F509" s="62"/>
      <c r="G509" s="62"/>
      <c r="H509" s="16"/>
      <c r="I509" s="16"/>
      <c r="J509" s="4"/>
    </row>
    <row r="510" spans="1:1024" ht="15.75" x14ac:dyDescent="0.25">
      <c r="A510" s="16"/>
      <c r="B510" s="79" t="s">
        <v>57</v>
      </c>
      <c r="C510" s="80"/>
      <c r="D510" s="80"/>
      <c r="E510" s="199" t="s">
        <v>165</v>
      </c>
      <c r="F510" s="80"/>
      <c r="G510" s="80"/>
      <c r="H510" s="16"/>
      <c r="I510" s="16"/>
      <c r="J510" s="4"/>
    </row>
    <row r="511" spans="1:1024" ht="15.75" x14ac:dyDescent="0.25">
      <c r="A511" s="16"/>
      <c r="B511" s="420" t="s">
        <v>173</v>
      </c>
      <c r="C511" s="420"/>
      <c r="D511" s="420"/>
      <c r="E511" s="420"/>
      <c r="F511" s="420"/>
      <c r="G511" s="420"/>
      <c r="H511" s="16"/>
      <c r="I511" s="16"/>
      <c r="J511" s="4"/>
    </row>
    <row r="512" spans="1:1024" ht="20.25" customHeight="1" x14ac:dyDescent="0.25">
      <c r="A512" s="16"/>
      <c r="B512" s="103"/>
      <c r="C512" s="48">
        <f>C487</f>
        <v>56.47</v>
      </c>
      <c r="D512" s="47" t="s">
        <v>63</v>
      </c>
      <c r="E512" s="48">
        <v>13.2</v>
      </c>
      <c r="F512" s="47" t="s">
        <v>20</v>
      </c>
      <c r="G512" s="69">
        <f>C512*E512</f>
        <v>745.404</v>
      </c>
      <c r="H512" s="16"/>
      <c r="I512" s="16"/>
      <c r="J512" s="4"/>
    </row>
    <row r="513" spans="1:10" ht="20.25" customHeight="1" x14ac:dyDescent="0.25">
      <c r="A513" s="16"/>
      <c r="B513" s="103"/>
      <c r="C513" s="48"/>
      <c r="D513" s="47"/>
      <c r="E513" s="48"/>
      <c r="F513" s="47"/>
      <c r="G513" s="69"/>
      <c r="H513" s="16"/>
      <c r="I513" s="16"/>
      <c r="J513" s="4"/>
    </row>
    <row r="514" spans="1:10" ht="15.75" x14ac:dyDescent="0.25">
      <c r="A514" s="16"/>
      <c r="B514" s="82" t="s">
        <v>71</v>
      </c>
      <c r="C514" s="83">
        <f>G512</f>
        <v>745.404</v>
      </c>
      <c r="D514" s="83" t="s">
        <v>24</v>
      </c>
      <c r="E514" s="85"/>
      <c r="F514" s="85"/>
      <c r="G514" s="74"/>
      <c r="H514" s="16"/>
      <c r="I514" s="16"/>
      <c r="J514" s="4"/>
    </row>
    <row r="515" spans="1:10" ht="15.75" x14ac:dyDescent="0.25">
      <c r="A515" s="16"/>
      <c r="B515" s="58"/>
      <c r="C515" s="87"/>
      <c r="D515" s="87"/>
      <c r="E515" s="85"/>
      <c r="F515" s="85"/>
      <c r="G515" s="74"/>
      <c r="H515" s="16"/>
      <c r="I515" s="16"/>
      <c r="J515" s="4"/>
    </row>
    <row r="516" spans="1:10" ht="15.75" x14ac:dyDescent="0.25">
      <c r="A516" s="16"/>
      <c r="B516" s="58"/>
      <c r="C516" s="87"/>
      <c r="D516" s="87"/>
      <c r="E516" s="87"/>
      <c r="F516" s="87"/>
      <c r="G516" s="74"/>
      <c r="H516" s="16"/>
      <c r="I516" s="16"/>
      <c r="J516" s="4"/>
    </row>
    <row r="517" spans="1:10" ht="15.75" x14ac:dyDescent="0.25">
      <c r="A517" s="16"/>
      <c r="B517" s="58"/>
      <c r="C517" s="87"/>
      <c r="D517" s="87"/>
      <c r="E517" s="87"/>
      <c r="F517" s="87"/>
      <c r="G517" s="74"/>
      <c r="H517" s="16"/>
      <c r="I517" s="16"/>
      <c r="J517" s="4"/>
    </row>
    <row r="518" spans="1:10" ht="15.75" x14ac:dyDescent="0.25">
      <c r="A518" s="16"/>
      <c r="B518" s="58"/>
      <c r="C518" s="87"/>
      <c r="D518" s="87"/>
      <c r="E518" s="87"/>
      <c r="F518" s="87"/>
      <c r="G518" s="74"/>
      <c r="H518" s="16"/>
      <c r="I518" s="16"/>
      <c r="J518" s="4"/>
    </row>
    <row r="519" spans="1:10" ht="15.75" x14ac:dyDescent="0.25">
      <c r="A519" s="16"/>
      <c r="B519" s="58"/>
      <c r="C519" s="87"/>
      <c r="D519" s="87"/>
      <c r="E519" s="87"/>
      <c r="F519" s="87"/>
      <c r="G519" s="74"/>
      <c r="H519" s="16"/>
      <c r="I519" s="16"/>
      <c r="J519" s="4"/>
    </row>
    <row r="520" spans="1:10" ht="15.75" x14ac:dyDescent="0.25">
      <c r="A520" s="16"/>
      <c r="B520" s="58"/>
      <c r="C520" s="87"/>
      <c r="D520" s="87"/>
      <c r="E520" s="87"/>
      <c r="F520" s="87"/>
      <c r="G520" s="74"/>
      <c r="H520" s="16"/>
      <c r="I520" s="16"/>
      <c r="J520" s="4"/>
    </row>
    <row r="521" spans="1:10" ht="15.75" x14ac:dyDescent="0.25">
      <c r="A521" s="16"/>
      <c r="B521" s="58"/>
      <c r="C521" s="87"/>
      <c r="D521" s="87"/>
      <c r="E521" s="87"/>
      <c r="F521" s="87"/>
      <c r="G521" s="74"/>
      <c r="H521" s="16"/>
      <c r="I521" s="16"/>
      <c r="J521" s="4"/>
    </row>
    <row r="522" spans="1:10" ht="15.75" x14ac:dyDescent="0.25">
      <c r="A522" s="16"/>
      <c r="B522" s="58"/>
      <c r="C522" s="87"/>
      <c r="D522" s="87"/>
      <c r="E522" s="87"/>
      <c r="F522" s="87"/>
      <c r="G522" s="74"/>
      <c r="H522" s="16"/>
      <c r="I522" s="16"/>
      <c r="J522" s="4"/>
    </row>
    <row r="523" spans="1:10" ht="15.75" x14ac:dyDescent="0.25">
      <c r="A523" s="16"/>
      <c r="B523" s="58"/>
      <c r="C523" s="87"/>
      <c r="D523" s="87"/>
      <c r="E523" s="87"/>
      <c r="F523" s="87"/>
      <c r="G523" s="74"/>
      <c r="H523" s="16"/>
      <c r="I523" s="16"/>
      <c r="J523" s="4"/>
    </row>
    <row r="524" spans="1:10" ht="15.75" x14ac:dyDescent="0.25">
      <c r="A524" s="16"/>
      <c r="B524" s="58"/>
      <c r="C524" s="87"/>
      <c r="D524" s="87"/>
      <c r="E524" s="87"/>
      <c r="F524" s="87"/>
      <c r="G524" s="74"/>
      <c r="H524" s="16"/>
      <c r="I524" s="16"/>
      <c r="J524" s="4"/>
    </row>
    <row r="525" spans="1:10" ht="15.75" x14ac:dyDescent="0.25">
      <c r="A525" s="16"/>
      <c r="B525" s="58"/>
      <c r="C525" s="87"/>
      <c r="D525" s="87"/>
      <c r="E525" s="87"/>
      <c r="F525" s="87"/>
      <c r="G525" s="74"/>
      <c r="H525" s="16"/>
      <c r="I525" s="16"/>
      <c r="J525" s="4"/>
    </row>
    <row r="526" spans="1:10" ht="15.75" x14ac:dyDescent="0.25">
      <c r="A526" s="16"/>
      <c r="B526" s="58"/>
      <c r="C526" s="87"/>
      <c r="D526" s="87"/>
      <c r="E526" s="87"/>
      <c r="F526" s="87"/>
      <c r="G526" s="74"/>
      <c r="H526" s="16"/>
      <c r="I526" s="16"/>
      <c r="J526" s="4"/>
    </row>
    <row r="527" spans="1:10" ht="15.75" x14ac:dyDescent="0.25">
      <c r="A527" s="16"/>
      <c r="B527" s="58"/>
      <c r="C527" s="87"/>
      <c r="D527" s="87"/>
      <c r="E527" s="87"/>
      <c r="F527" s="87"/>
      <c r="G527" s="74"/>
      <c r="H527" s="16"/>
      <c r="I527" s="16"/>
      <c r="J527" s="4"/>
    </row>
    <row r="528" spans="1:10" ht="15.75" x14ac:dyDescent="0.25">
      <c r="A528" s="16"/>
      <c r="B528" s="58"/>
      <c r="C528" s="87"/>
      <c r="D528" s="87"/>
      <c r="E528" s="87"/>
      <c r="F528" s="87"/>
      <c r="G528" s="74"/>
      <c r="H528" s="16"/>
      <c r="I528" s="16"/>
      <c r="J528" s="4"/>
    </row>
    <row r="529" spans="1:1024" s="181" customFormat="1" ht="23.25" customHeight="1" x14ac:dyDescent="0.25">
      <c r="A529" s="261" t="s">
        <v>91</v>
      </c>
      <c r="B529" s="411" t="s">
        <v>92</v>
      </c>
      <c r="C529" s="411"/>
      <c r="D529" s="411"/>
      <c r="E529" s="411"/>
      <c r="F529" s="411"/>
      <c r="G529" s="411"/>
      <c r="H529" s="262" t="s">
        <v>15</v>
      </c>
      <c r="I529" s="263">
        <f>SUM(D553)</f>
        <v>36.811349999999997</v>
      </c>
      <c r="J529" s="179"/>
      <c r="K529" s="180"/>
      <c r="L529" s="180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0"/>
      <c r="AT529" s="180"/>
      <c r="AU529" s="180"/>
      <c r="AV529" s="180"/>
      <c r="AW529" s="180"/>
      <c r="AX529" s="180"/>
      <c r="AY529" s="180"/>
      <c r="AZ529" s="180"/>
      <c r="BA529" s="180"/>
      <c r="BB529" s="180"/>
      <c r="BC529" s="180"/>
      <c r="BD529" s="180"/>
      <c r="BE529" s="180"/>
      <c r="BF529" s="180"/>
      <c r="BG529" s="180"/>
      <c r="BH529" s="180"/>
      <c r="BI529" s="180"/>
      <c r="BJ529" s="180"/>
      <c r="BK529" s="180"/>
      <c r="BL529" s="180"/>
      <c r="BM529" s="180"/>
      <c r="BN529" s="180"/>
      <c r="BO529" s="180"/>
      <c r="BP529" s="180"/>
      <c r="BQ529" s="180"/>
      <c r="BR529" s="180"/>
      <c r="BS529" s="180"/>
      <c r="BT529" s="180"/>
      <c r="BU529" s="180"/>
      <c r="BV529" s="180"/>
      <c r="BW529" s="180"/>
      <c r="BX529" s="180"/>
      <c r="BY529" s="180"/>
      <c r="BZ529" s="180"/>
      <c r="CA529" s="180"/>
      <c r="CB529" s="180"/>
      <c r="CC529" s="180"/>
      <c r="CD529" s="180"/>
      <c r="CE529" s="180"/>
      <c r="CF529" s="180"/>
      <c r="CG529" s="180"/>
      <c r="CH529" s="180"/>
      <c r="CI529" s="180"/>
      <c r="CJ529" s="180"/>
      <c r="CK529" s="180"/>
      <c r="CL529" s="180"/>
      <c r="CM529" s="180"/>
      <c r="CN529" s="180"/>
      <c r="CO529" s="180"/>
      <c r="CP529" s="180"/>
      <c r="CQ529" s="180"/>
      <c r="CR529" s="180"/>
      <c r="CS529" s="180"/>
      <c r="CT529" s="180"/>
      <c r="CU529" s="180"/>
      <c r="CV529" s="180"/>
      <c r="CW529" s="180"/>
      <c r="CX529" s="180"/>
      <c r="CY529" s="180"/>
      <c r="CZ529" s="180"/>
      <c r="DA529" s="180"/>
      <c r="DB529" s="180"/>
      <c r="DC529" s="180"/>
      <c r="DD529" s="180"/>
      <c r="DE529" s="180"/>
      <c r="DF529" s="180"/>
      <c r="DG529" s="180"/>
      <c r="DH529" s="180"/>
      <c r="DI529" s="180"/>
      <c r="DJ529" s="180"/>
      <c r="DK529" s="180"/>
      <c r="DL529" s="180"/>
      <c r="DM529" s="180"/>
      <c r="DN529" s="180"/>
      <c r="DO529" s="180"/>
      <c r="DP529" s="180"/>
      <c r="DQ529" s="180"/>
      <c r="DR529" s="180"/>
      <c r="DS529" s="180"/>
      <c r="DT529" s="180"/>
      <c r="DU529" s="180"/>
      <c r="DV529" s="180"/>
      <c r="DW529" s="180"/>
      <c r="DX529" s="180"/>
      <c r="DY529" s="180"/>
      <c r="DZ529" s="180"/>
      <c r="EA529" s="180"/>
      <c r="EB529" s="180"/>
      <c r="EC529" s="180"/>
      <c r="ED529" s="180"/>
      <c r="EE529" s="180"/>
      <c r="EF529" s="180"/>
      <c r="EG529" s="180"/>
      <c r="EH529" s="180"/>
      <c r="EI529" s="180"/>
      <c r="EJ529" s="180"/>
      <c r="EK529" s="180"/>
      <c r="EL529" s="180"/>
      <c r="EM529" s="180"/>
      <c r="EN529" s="180"/>
      <c r="EO529" s="180"/>
      <c r="EP529" s="180"/>
      <c r="EQ529" s="180"/>
      <c r="ER529" s="180"/>
      <c r="ES529" s="180"/>
      <c r="ET529" s="180"/>
      <c r="EU529" s="180"/>
      <c r="EV529" s="180"/>
      <c r="EW529" s="180"/>
      <c r="EX529" s="180"/>
      <c r="EY529" s="180"/>
      <c r="EZ529" s="180"/>
      <c r="FA529" s="180"/>
      <c r="FB529" s="180"/>
      <c r="FC529" s="180"/>
      <c r="FD529" s="180"/>
      <c r="FE529" s="180"/>
      <c r="FF529" s="180"/>
      <c r="FG529" s="180"/>
      <c r="FH529" s="180"/>
      <c r="FI529" s="180"/>
      <c r="FJ529" s="180"/>
      <c r="FK529" s="180"/>
      <c r="FL529" s="180"/>
      <c r="FM529" s="180"/>
      <c r="FN529" s="180"/>
      <c r="FO529" s="180"/>
      <c r="FP529" s="180"/>
      <c r="FQ529" s="180"/>
      <c r="FR529" s="180"/>
      <c r="FS529" s="180"/>
      <c r="FT529" s="180"/>
      <c r="FU529" s="180"/>
      <c r="FV529" s="180"/>
      <c r="FW529" s="180"/>
      <c r="FX529" s="180"/>
      <c r="FY529" s="180"/>
      <c r="FZ529" s="180"/>
      <c r="GA529" s="180"/>
      <c r="GB529" s="180"/>
      <c r="GC529" s="180"/>
      <c r="GD529" s="180"/>
      <c r="GE529" s="180"/>
      <c r="GF529" s="180"/>
      <c r="GG529" s="180"/>
      <c r="GH529" s="180"/>
      <c r="GI529" s="180"/>
      <c r="GJ529" s="180"/>
      <c r="GK529" s="180"/>
      <c r="GL529" s="180"/>
      <c r="GM529" s="180"/>
      <c r="GN529" s="180"/>
      <c r="GO529" s="180"/>
      <c r="GP529" s="180"/>
      <c r="GQ529" s="180"/>
      <c r="GR529" s="180"/>
      <c r="GS529" s="180"/>
      <c r="GT529" s="180"/>
      <c r="GU529" s="180"/>
      <c r="GV529" s="180"/>
      <c r="GW529" s="180"/>
      <c r="GX529" s="180"/>
      <c r="GY529" s="180"/>
      <c r="GZ529" s="180"/>
      <c r="HA529" s="180"/>
      <c r="HB529" s="180"/>
      <c r="HC529" s="180"/>
      <c r="HD529" s="180"/>
      <c r="HE529" s="180"/>
      <c r="HF529" s="180"/>
      <c r="HG529" s="180"/>
      <c r="HH529" s="180"/>
      <c r="HI529" s="180"/>
      <c r="HJ529" s="180"/>
      <c r="HK529" s="180"/>
      <c r="HL529" s="180"/>
      <c r="HM529" s="180"/>
      <c r="HN529" s="180"/>
      <c r="HO529" s="180"/>
      <c r="HP529" s="180"/>
      <c r="HQ529" s="180"/>
      <c r="HR529" s="180"/>
      <c r="HS529" s="180"/>
      <c r="HT529" s="180"/>
      <c r="HU529" s="180"/>
      <c r="HV529" s="180"/>
      <c r="HW529" s="180"/>
      <c r="HX529" s="180"/>
      <c r="HY529" s="180"/>
      <c r="HZ529" s="180"/>
      <c r="IA529" s="180"/>
      <c r="IB529" s="180"/>
      <c r="IC529" s="180"/>
      <c r="ID529" s="180"/>
      <c r="IE529" s="180"/>
      <c r="IF529" s="180"/>
      <c r="IG529" s="180"/>
      <c r="IH529" s="180"/>
      <c r="II529" s="180"/>
      <c r="IJ529" s="180"/>
      <c r="IK529" s="180"/>
      <c r="IL529" s="180"/>
      <c r="IM529" s="180"/>
      <c r="IN529" s="180"/>
      <c r="IO529" s="180"/>
      <c r="IP529" s="180"/>
      <c r="IQ529" s="180"/>
      <c r="IR529" s="180"/>
      <c r="IS529" s="180"/>
      <c r="IT529" s="180"/>
      <c r="IU529" s="180"/>
      <c r="IV529" s="180"/>
      <c r="IW529" s="180"/>
      <c r="IX529" s="180"/>
      <c r="IY529" s="180"/>
      <c r="IZ529" s="180"/>
      <c r="JA529" s="180"/>
      <c r="JB529" s="180"/>
      <c r="JC529" s="180"/>
      <c r="JD529" s="180"/>
      <c r="JE529" s="180"/>
      <c r="JF529" s="180"/>
      <c r="JG529" s="180"/>
      <c r="JH529" s="180"/>
      <c r="JI529" s="180"/>
      <c r="JJ529" s="180"/>
      <c r="JK529" s="180"/>
      <c r="JL529" s="180"/>
      <c r="JM529" s="180"/>
      <c r="JN529" s="180"/>
      <c r="JO529" s="180"/>
      <c r="JP529" s="180"/>
      <c r="JQ529" s="180"/>
      <c r="JR529" s="180"/>
      <c r="JS529" s="180"/>
      <c r="JT529" s="180"/>
      <c r="JU529" s="180"/>
      <c r="JV529" s="180"/>
      <c r="JW529" s="180"/>
      <c r="JX529" s="180"/>
      <c r="JY529" s="180"/>
      <c r="JZ529" s="180"/>
      <c r="KA529" s="180"/>
      <c r="KB529" s="180"/>
      <c r="KC529" s="180"/>
      <c r="KD529" s="180"/>
      <c r="KE529" s="180"/>
      <c r="KF529" s="180"/>
      <c r="KG529" s="180"/>
      <c r="KH529" s="180"/>
      <c r="KI529" s="180"/>
      <c r="KJ529" s="180"/>
      <c r="KK529" s="180"/>
      <c r="KL529" s="180"/>
      <c r="KM529" s="180"/>
      <c r="KN529" s="180"/>
      <c r="KO529" s="180"/>
      <c r="KP529" s="180"/>
      <c r="KQ529" s="180"/>
      <c r="KR529" s="180"/>
      <c r="KS529" s="180"/>
      <c r="KT529" s="180"/>
      <c r="KU529" s="180"/>
      <c r="KV529" s="180"/>
      <c r="KW529" s="180"/>
      <c r="KX529" s="180"/>
      <c r="KY529" s="180"/>
      <c r="KZ529" s="180"/>
      <c r="LA529" s="180"/>
      <c r="LB529" s="180"/>
      <c r="LC529" s="180"/>
      <c r="LD529" s="180"/>
      <c r="LE529" s="180"/>
      <c r="LF529" s="180"/>
      <c r="LG529" s="180"/>
      <c r="LH529" s="180"/>
      <c r="LI529" s="180"/>
      <c r="LJ529" s="180"/>
      <c r="LK529" s="180"/>
      <c r="LL529" s="180"/>
      <c r="LM529" s="180"/>
      <c r="LN529" s="180"/>
      <c r="LO529" s="180"/>
      <c r="LP529" s="180"/>
      <c r="LQ529" s="180"/>
      <c r="LR529" s="180"/>
      <c r="LS529" s="180"/>
      <c r="LT529" s="180"/>
      <c r="LU529" s="180"/>
      <c r="LV529" s="180"/>
      <c r="LW529" s="180"/>
      <c r="LX529" s="180"/>
      <c r="LY529" s="180"/>
      <c r="LZ529" s="180"/>
      <c r="MA529" s="180"/>
      <c r="MB529" s="180"/>
      <c r="MC529" s="180"/>
      <c r="MD529" s="180"/>
      <c r="ME529" s="180"/>
      <c r="MF529" s="180"/>
      <c r="MG529" s="180"/>
      <c r="MH529" s="180"/>
      <c r="MI529" s="180"/>
      <c r="MJ529" s="180"/>
      <c r="MK529" s="180"/>
      <c r="ML529" s="180"/>
      <c r="MM529" s="180"/>
      <c r="MN529" s="180"/>
      <c r="MO529" s="180"/>
      <c r="MP529" s="180"/>
      <c r="MQ529" s="180"/>
      <c r="MR529" s="180"/>
      <c r="MS529" s="180"/>
      <c r="MT529" s="180"/>
      <c r="MU529" s="180"/>
      <c r="MV529" s="180"/>
      <c r="MW529" s="180"/>
      <c r="MX529" s="180"/>
      <c r="MY529" s="180"/>
      <c r="MZ529" s="180"/>
      <c r="NA529" s="180"/>
      <c r="NB529" s="180"/>
      <c r="NC529" s="180"/>
      <c r="ND529" s="180"/>
      <c r="NE529" s="180"/>
      <c r="NF529" s="180"/>
      <c r="NG529" s="180"/>
      <c r="NH529" s="180"/>
      <c r="NI529" s="180"/>
      <c r="NJ529" s="180"/>
      <c r="NK529" s="180"/>
      <c r="NL529" s="180"/>
      <c r="NM529" s="180"/>
      <c r="NN529" s="180"/>
      <c r="NO529" s="180"/>
      <c r="NP529" s="180"/>
      <c r="NQ529" s="180"/>
      <c r="NR529" s="180"/>
      <c r="NS529" s="180"/>
      <c r="NT529" s="180"/>
      <c r="NU529" s="180"/>
      <c r="NV529" s="180"/>
      <c r="NW529" s="180"/>
      <c r="NX529" s="180"/>
      <c r="NY529" s="180"/>
      <c r="NZ529" s="180"/>
      <c r="OA529" s="180"/>
      <c r="OB529" s="180"/>
      <c r="OC529" s="180"/>
      <c r="OD529" s="180"/>
      <c r="OE529" s="180"/>
      <c r="OF529" s="180"/>
      <c r="OG529" s="180"/>
      <c r="OH529" s="180"/>
      <c r="OI529" s="180"/>
      <c r="OJ529" s="180"/>
      <c r="OK529" s="180"/>
      <c r="OL529" s="180"/>
      <c r="OM529" s="180"/>
      <c r="ON529" s="180"/>
      <c r="OO529" s="180"/>
      <c r="OP529" s="180"/>
      <c r="OQ529" s="180"/>
      <c r="OR529" s="180"/>
      <c r="OS529" s="180"/>
      <c r="OT529" s="180"/>
      <c r="OU529" s="180"/>
      <c r="OV529" s="180"/>
      <c r="OW529" s="180"/>
      <c r="OX529" s="180"/>
      <c r="OY529" s="180"/>
      <c r="OZ529" s="180"/>
      <c r="PA529" s="180"/>
      <c r="PB529" s="180"/>
      <c r="PC529" s="180"/>
      <c r="PD529" s="180"/>
      <c r="PE529" s="180"/>
      <c r="PF529" s="180"/>
      <c r="PG529" s="180"/>
      <c r="PH529" s="180"/>
      <c r="PI529" s="180"/>
      <c r="PJ529" s="180"/>
      <c r="PK529" s="180"/>
      <c r="PL529" s="180"/>
      <c r="PM529" s="180"/>
      <c r="PN529" s="180"/>
      <c r="PO529" s="180"/>
      <c r="PP529" s="180"/>
      <c r="PQ529" s="180"/>
      <c r="PR529" s="180"/>
      <c r="PS529" s="180"/>
      <c r="PT529" s="180"/>
      <c r="PU529" s="180"/>
      <c r="PV529" s="180"/>
      <c r="PW529" s="180"/>
      <c r="PX529" s="180"/>
      <c r="PY529" s="180"/>
      <c r="PZ529" s="180"/>
      <c r="QA529" s="180"/>
      <c r="QB529" s="180"/>
      <c r="QC529" s="180"/>
      <c r="QD529" s="180"/>
      <c r="QE529" s="180"/>
      <c r="QF529" s="180"/>
      <c r="QG529" s="180"/>
      <c r="QH529" s="180"/>
      <c r="QI529" s="180"/>
      <c r="QJ529" s="180"/>
      <c r="QK529" s="180"/>
      <c r="QL529" s="180"/>
      <c r="QM529" s="180"/>
      <c r="QN529" s="180"/>
      <c r="QO529" s="180"/>
      <c r="QP529" s="180"/>
      <c r="QQ529" s="180"/>
      <c r="QR529" s="180"/>
      <c r="QS529" s="180"/>
      <c r="QT529" s="180"/>
      <c r="QU529" s="180"/>
      <c r="QV529" s="180"/>
      <c r="QW529" s="180"/>
      <c r="QX529" s="180"/>
      <c r="QY529" s="180"/>
      <c r="QZ529" s="180"/>
      <c r="RA529" s="180"/>
      <c r="RB529" s="180"/>
      <c r="RC529" s="180"/>
      <c r="RD529" s="180"/>
      <c r="RE529" s="180"/>
      <c r="RF529" s="180"/>
      <c r="RG529" s="180"/>
      <c r="RH529" s="180"/>
      <c r="RI529" s="180"/>
      <c r="RJ529" s="180"/>
      <c r="RK529" s="180"/>
      <c r="RL529" s="180"/>
      <c r="RM529" s="180"/>
      <c r="RN529" s="180"/>
      <c r="RO529" s="180"/>
      <c r="RP529" s="180"/>
      <c r="RQ529" s="180"/>
      <c r="RR529" s="180"/>
      <c r="RS529" s="180"/>
      <c r="RT529" s="180"/>
      <c r="RU529" s="180"/>
      <c r="RV529" s="180"/>
      <c r="RW529" s="180"/>
      <c r="RX529" s="180"/>
      <c r="RY529" s="180"/>
      <c r="RZ529" s="180"/>
      <c r="SA529" s="180"/>
      <c r="SB529" s="180"/>
      <c r="SC529" s="180"/>
      <c r="SD529" s="180"/>
      <c r="SE529" s="180"/>
      <c r="SF529" s="180"/>
      <c r="SG529" s="180"/>
      <c r="SH529" s="180"/>
      <c r="SI529" s="180"/>
      <c r="SJ529" s="180"/>
      <c r="SK529" s="180"/>
      <c r="SL529" s="180"/>
      <c r="SM529" s="180"/>
      <c r="SN529" s="180"/>
      <c r="SO529" s="180"/>
      <c r="SP529" s="180"/>
      <c r="SQ529" s="180"/>
      <c r="SR529" s="180"/>
      <c r="SS529" s="180"/>
      <c r="ST529" s="180"/>
      <c r="SU529" s="180"/>
      <c r="SV529" s="180"/>
      <c r="SW529" s="180"/>
      <c r="SX529" s="180"/>
      <c r="SY529" s="180"/>
      <c r="SZ529" s="180"/>
      <c r="TA529" s="180"/>
      <c r="TB529" s="180"/>
      <c r="TC529" s="180"/>
      <c r="TD529" s="180"/>
      <c r="TE529" s="180"/>
      <c r="TF529" s="180"/>
      <c r="TG529" s="180"/>
      <c r="TH529" s="180"/>
      <c r="TI529" s="180"/>
      <c r="TJ529" s="180"/>
      <c r="TK529" s="180"/>
      <c r="TL529" s="180"/>
      <c r="TM529" s="180"/>
      <c r="TN529" s="180"/>
      <c r="TO529" s="180"/>
      <c r="TP529" s="180"/>
      <c r="TQ529" s="180"/>
      <c r="TR529" s="180"/>
      <c r="TS529" s="180"/>
      <c r="TT529" s="180"/>
      <c r="TU529" s="180"/>
      <c r="TV529" s="180"/>
      <c r="TW529" s="180"/>
      <c r="TX529" s="180"/>
      <c r="TY529" s="180"/>
      <c r="TZ529" s="180"/>
      <c r="UA529" s="180"/>
      <c r="UB529" s="180"/>
      <c r="UC529" s="180"/>
      <c r="UD529" s="180"/>
      <c r="UE529" s="180"/>
      <c r="UF529" s="180"/>
      <c r="UG529" s="180"/>
      <c r="UH529" s="180"/>
      <c r="UI529" s="180"/>
      <c r="UJ529" s="180"/>
      <c r="UK529" s="180"/>
      <c r="UL529" s="180"/>
      <c r="UM529" s="180"/>
      <c r="UN529" s="180"/>
      <c r="UO529" s="180"/>
      <c r="UP529" s="180"/>
      <c r="UQ529" s="180"/>
      <c r="UR529" s="180"/>
      <c r="US529" s="180"/>
      <c r="UT529" s="180"/>
      <c r="UU529" s="180"/>
      <c r="UV529" s="180"/>
      <c r="UW529" s="180"/>
      <c r="UX529" s="180"/>
      <c r="UY529" s="180"/>
      <c r="UZ529" s="180"/>
      <c r="VA529" s="180"/>
      <c r="VB529" s="180"/>
      <c r="VC529" s="180"/>
      <c r="VD529" s="180"/>
      <c r="VE529" s="180"/>
      <c r="VF529" s="180"/>
      <c r="VG529" s="180"/>
      <c r="VH529" s="180"/>
      <c r="VI529" s="180"/>
      <c r="VJ529" s="180"/>
      <c r="VK529" s="180"/>
      <c r="VL529" s="180"/>
      <c r="VM529" s="180"/>
      <c r="VN529" s="180"/>
      <c r="VO529" s="180"/>
      <c r="VP529" s="180"/>
      <c r="VQ529" s="180"/>
      <c r="VR529" s="180"/>
      <c r="VS529" s="180"/>
      <c r="VT529" s="180"/>
      <c r="VU529" s="180"/>
      <c r="VV529" s="180"/>
      <c r="VW529" s="180"/>
      <c r="VX529" s="180"/>
      <c r="VY529" s="180"/>
      <c r="VZ529" s="180"/>
      <c r="WA529" s="180"/>
      <c r="WB529" s="180"/>
      <c r="WC529" s="180"/>
      <c r="WD529" s="180"/>
      <c r="WE529" s="180"/>
      <c r="WF529" s="180"/>
      <c r="WG529" s="180"/>
      <c r="WH529" s="180"/>
      <c r="WI529" s="180"/>
      <c r="WJ529" s="180"/>
      <c r="WK529" s="180"/>
      <c r="WL529" s="180"/>
      <c r="WM529" s="180"/>
      <c r="WN529" s="180"/>
      <c r="WO529" s="180"/>
      <c r="WP529" s="180"/>
      <c r="WQ529" s="180"/>
      <c r="WR529" s="180"/>
      <c r="WS529" s="180"/>
      <c r="WT529" s="180"/>
      <c r="WU529" s="180"/>
      <c r="WV529" s="180"/>
      <c r="WW529" s="180"/>
      <c r="WX529" s="180"/>
      <c r="WY529" s="180"/>
      <c r="WZ529" s="180"/>
      <c r="XA529" s="180"/>
      <c r="XB529" s="180"/>
      <c r="XC529" s="180"/>
      <c r="XD529" s="180"/>
      <c r="XE529" s="180"/>
      <c r="XF529" s="180"/>
      <c r="XG529" s="180"/>
      <c r="XH529" s="180"/>
      <c r="XI529" s="180"/>
      <c r="XJ529" s="180"/>
      <c r="XK529" s="180"/>
      <c r="XL529" s="180"/>
      <c r="XM529" s="180"/>
      <c r="XN529" s="180"/>
      <c r="XO529" s="180"/>
      <c r="XP529" s="180"/>
      <c r="XQ529" s="180"/>
      <c r="XR529" s="180"/>
      <c r="XS529" s="180"/>
      <c r="XT529" s="180"/>
      <c r="XU529" s="180"/>
      <c r="XV529" s="180"/>
      <c r="XW529" s="180"/>
      <c r="XX529" s="180"/>
      <c r="XY529" s="180"/>
      <c r="XZ529" s="180"/>
      <c r="YA529" s="180"/>
      <c r="YB529" s="180"/>
      <c r="YC529" s="180"/>
      <c r="YD529" s="180"/>
      <c r="YE529" s="180"/>
      <c r="YF529" s="180"/>
      <c r="YG529" s="180"/>
      <c r="YH529" s="180"/>
      <c r="YI529" s="180"/>
      <c r="YJ529" s="180"/>
      <c r="YK529" s="180"/>
      <c r="YL529" s="180"/>
      <c r="YM529" s="180"/>
      <c r="YN529" s="180"/>
      <c r="YO529" s="180"/>
      <c r="YP529" s="180"/>
      <c r="YQ529" s="180"/>
      <c r="YR529" s="180"/>
      <c r="YS529" s="180"/>
      <c r="YT529" s="180"/>
      <c r="YU529" s="180"/>
      <c r="YV529" s="180"/>
      <c r="YW529" s="180"/>
      <c r="YX529" s="180"/>
      <c r="YY529" s="180"/>
      <c r="YZ529" s="180"/>
      <c r="ZA529" s="180"/>
      <c r="ZB529" s="180"/>
      <c r="ZC529" s="180"/>
      <c r="ZD529" s="180"/>
      <c r="ZE529" s="180"/>
      <c r="ZF529" s="180"/>
      <c r="ZG529" s="180"/>
      <c r="ZH529" s="180"/>
      <c r="ZI529" s="180"/>
      <c r="ZJ529" s="180"/>
      <c r="ZK529" s="180"/>
      <c r="ZL529" s="180"/>
      <c r="ZM529" s="180"/>
      <c r="ZN529" s="180"/>
      <c r="ZO529" s="180"/>
      <c r="ZP529" s="180"/>
      <c r="ZQ529" s="180"/>
      <c r="ZR529" s="180"/>
      <c r="ZS529" s="180"/>
      <c r="ZT529" s="180"/>
      <c r="ZU529" s="180"/>
      <c r="ZV529" s="180"/>
      <c r="ZW529" s="180"/>
      <c r="ZX529" s="180"/>
      <c r="ZY529" s="180"/>
      <c r="ZZ529" s="180"/>
      <c r="AAA529" s="180"/>
      <c r="AAB529" s="180"/>
      <c r="AAC529" s="180"/>
      <c r="AAD529" s="180"/>
      <c r="AAE529" s="180"/>
      <c r="AAF529" s="180"/>
      <c r="AAG529" s="180"/>
      <c r="AAH529" s="180"/>
      <c r="AAI529" s="180"/>
      <c r="AAJ529" s="180"/>
      <c r="AAK529" s="180"/>
      <c r="AAL529" s="180"/>
      <c r="AAM529" s="180"/>
      <c r="AAN529" s="180"/>
      <c r="AAO529" s="180"/>
      <c r="AAP529" s="180"/>
      <c r="AAQ529" s="180"/>
      <c r="AAR529" s="180"/>
      <c r="AAS529" s="180"/>
      <c r="AAT529" s="180"/>
      <c r="AAU529" s="180"/>
      <c r="AAV529" s="180"/>
      <c r="AAW529" s="180"/>
      <c r="AAX529" s="180"/>
      <c r="AAY529" s="180"/>
      <c r="AAZ529" s="180"/>
      <c r="ABA529" s="180"/>
      <c r="ABB529" s="180"/>
      <c r="ABC529" s="180"/>
      <c r="ABD529" s="180"/>
      <c r="ABE529" s="180"/>
      <c r="ABF529" s="180"/>
      <c r="ABG529" s="180"/>
      <c r="ABH529" s="180"/>
      <c r="ABI529" s="180"/>
      <c r="ABJ529" s="180"/>
      <c r="ABK529" s="180"/>
      <c r="ABL529" s="180"/>
      <c r="ABM529" s="180"/>
      <c r="ABN529" s="180"/>
      <c r="ABO529" s="180"/>
      <c r="ABP529" s="180"/>
      <c r="ABQ529" s="180"/>
      <c r="ABR529" s="180"/>
      <c r="ABS529" s="180"/>
      <c r="ABT529" s="180"/>
      <c r="ABU529" s="180"/>
      <c r="ABV529" s="180"/>
      <c r="ABW529" s="180"/>
      <c r="ABX529" s="180"/>
      <c r="ABY529" s="180"/>
      <c r="ABZ529" s="180"/>
      <c r="ACA529" s="180"/>
      <c r="ACB529" s="180"/>
      <c r="ACC529" s="180"/>
      <c r="ACD529" s="180"/>
      <c r="ACE529" s="180"/>
      <c r="ACF529" s="180"/>
      <c r="ACG529" s="180"/>
      <c r="ACH529" s="180"/>
      <c r="ACI529" s="180"/>
      <c r="ACJ529" s="180"/>
      <c r="ACK529" s="180"/>
      <c r="ACL529" s="180"/>
      <c r="ACM529" s="180"/>
      <c r="ACN529" s="180"/>
      <c r="ACO529" s="180"/>
      <c r="ACP529" s="180"/>
      <c r="ACQ529" s="180"/>
      <c r="ACR529" s="180"/>
      <c r="ACS529" s="180"/>
      <c r="ACT529" s="180"/>
      <c r="ACU529" s="180"/>
      <c r="ACV529" s="180"/>
      <c r="ACW529" s="180"/>
      <c r="ACX529" s="180"/>
      <c r="ACY529" s="180"/>
      <c r="ACZ529" s="180"/>
      <c r="ADA529" s="180"/>
      <c r="ADB529" s="180"/>
      <c r="ADC529" s="180"/>
      <c r="ADD529" s="180"/>
      <c r="ADE529" s="180"/>
      <c r="ADF529" s="180"/>
      <c r="ADG529" s="180"/>
      <c r="ADH529" s="180"/>
      <c r="ADI529" s="180"/>
      <c r="ADJ529" s="180"/>
      <c r="ADK529" s="180"/>
      <c r="ADL529" s="180"/>
      <c r="ADM529" s="180"/>
      <c r="ADN529" s="180"/>
      <c r="ADO529" s="180"/>
      <c r="ADP529" s="180"/>
      <c r="ADQ529" s="180"/>
      <c r="ADR529" s="180"/>
      <c r="ADS529" s="180"/>
      <c r="ADT529" s="180"/>
      <c r="ADU529" s="180"/>
      <c r="ADV529" s="180"/>
      <c r="ADW529" s="180"/>
      <c r="ADX529" s="180"/>
      <c r="ADY529" s="180"/>
      <c r="ADZ529" s="180"/>
      <c r="AEA529" s="180"/>
      <c r="AEB529" s="180"/>
      <c r="AEC529" s="180"/>
      <c r="AED529" s="180"/>
      <c r="AEE529" s="180"/>
      <c r="AEF529" s="180"/>
      <c r="AEG529" s="180"/>
      <c r="AEH529" s="180"/>
      <c r="AEI529" s="180"/>
      <c r="AEJ529" s="180"/>
      <c r="AEK529" s="180"/>
      <c r="AEL529" s="180"/>
      <c r="AEM529" s="180"/>
      <c r="AEN529" s="180"/>
      <c r="AEO529" s="180"/>
      <c r="AEP529" s="180"/>
      <c r="AEQ529" s="180"/>
      <c r="AER529" s="180"/>
      <c r="AES529" s="180"/>
      <c r="AET529" s="180"/>
      <c r="AEU529" s="180"/>
      <c r="AEV529" s="180"/>
      <c r="AEW529" s="180"/>
      <c r="AEX529" s="180"/>
      <c r="AEY529" s="180"/>
      <c r="AEZ529" s="180"/>
      <c r="AFA529" s="180"/>
      <c r="AFB529" s="180"/>
      <c r="AFC529" s="180"/>
      <c r="AFD529" s="180"/>
      <c r="AFE529" s="180"/>
      <c r="AFF529" s="180"/>
      <c r="AFG529" s="180"/>
      <c r="AFH529" s="180"/>
      <c r="AFI529" s="180"/>
      <c r="AFJ529" s="180"/>
      <c r="AFK529" s="180"/>
      <c r="AFL529" s="180"/>
      <c r="AFM529" s="180"/>
      <c r="AFN529" s="180"/>
      <c r="AFO529" s="180"/>
      <c r="AFP529" s="180"/>
      <c r="AFQ529" s="180"/>
      <c r="AFR529" s="180"/>
      <c r="AFS529" s="180"/>
      <c r="AFT529" s="180"/>
      <c r="AFU529" s="180"/>
      <c r="AFV529" s="180"/>
      <c r="AFW529" s="180"/>
      <c r="AFX529" s="180"/>
      <c r="AFY529" s="180"/>
      <c r="AFZ529" s="180"/>
      <c r="AGA529" s="180"/>
      <c r="AGB529" s="180"/>
      <c r="AGC529" s="180"/>
      <c r="AGD529" s="180"/>
      <c r="AGE529" s="180"/>
      <c r="AGF529" s="180"/>
      <c r="AGG529" s="180"/>
      <c r="AGH529" s="180"/>
      <c r="AGI529" s="180"/>
      <c r="AGJ529" s="180"/>
      <c r="AGK529" s="180"/>
      <c r="AGL529" s="180"/>
      <c r="AGM529" s="180"/>
      <c r="AGN529" s="180"/>
      <c r="AGO529" s="180"/>
      <c r="AGP529" s="180"/>
      <c r="AGQ529" s="180"/>
      <c r="AGR529" s="180"/>
      <c r="AGS529" s="180"/>
      <c r="AGT529" s="180"/>
      <c r="AGU529" s="180"/>
      <c r="AGV529" s="180"/>
      <c r="AGW529" s="180"/>
      <c r="AGX529" s="180"/>
      <c r="AGY529" s="180"/>
      <c r="AGZ529" s="180"/>
      <c r="AHA529" s="180"/>
      <c r="AHB529" s="180"/>
      <c r="AHC529" s="180"/>
      <c r="AHD529" s="180"/>
      <c r="AHE529" s="180"/>
      <c r="AHF529" s="180"/>
      <c r="AHG529" s="180"/>
      <c r="AHH529" s="180"/>
      <c r="AHI529" s="180"/>
      <c r="AHJ529" s="180"/>
      <c r="AHK529" s="180"/>
      <c r="AHL529" s="180"/>
      <c r="AHM529" s="180"/>
      <c r="AHN529" s="180"/>
      <c r="AHO529" s="180"/>
      <c r="AHP529" s="180"/>
      <c r="AHQ529" s="180"/>
      <c r="AHR529" s="180"/>
      <c r="AHS529" s="180"/>
      <c r="AHT529" s="180"/>
      <c r="AHU529" s="180"/>
      <c r="AHV529" s="180"/>
      <c r="AHW529" s="180"/>
      <c r="AHX529" s="180"/>
      <c r="AHY529" s="180"/>
      <c r="AHZ529" s="180"/>
      <c r="AIA529" s="180"/>
      <c r="AIB529" s="180"/>
      <c r="AIC529" s="180"/>
      <c r="AID529" s="180"/>
      <c r="AIE529" s="180"/>
      <c r="AIF529" s="180"/>
      <c r="AIG529" s="180"/>
      <c r="AIH529" s="180"/>
      <c r="AII529" s="180"/>
      <c r="AIJ529" s="180"/>
      <c r="AIK529" s="180"/>
      <c r="AIL529" s="180"/>
      <c r="AIM529" s="180"/>
      <c r="AIN529" s="180"/>
      <c r="AIO529" s="180"/>
      <c r="AIP529" s="180"/>
      <c r="AIQ529" s="180"/>
      <c r="AIR529" s="180"/>
      <c r="AIS529" s="180"/>
      <c r="AIT529" s="180"/>
      <c r="AIU529" s="180"/>
      <c r="AIV529" s="180"/>
      <c r="AIW529" s="180"/>
      <c r="AIX529" s="180"/>
      <c r="AIY529" s="180"/>
      <c r="AIZ529" s="180"/>
      <c r="AJA529" s="180"/>
      <c r="AJB529" s="180"/>
      <c r="AJC529" s="180"/>
      <c r="AJD529" s="180"/>
      <c r="AJE529" s="180"/>
      <c r="AJF529" s="180"/>
      <c r="AJG529" s="180"/>
      <c r="AJH529" s="180"/>
      <c r="AJI529" s="180"/>
      <c r="AJJ529" s="180"/>
      <c r="AJK529" s="180"/>
      <c r="AJL529" s="180"/>
      <c r="AJM529" s="180"/>
      <c r="AJN529" s="180"/>
      <c r="AJO529" s="180"/>
      <c r="AJP529" s="180"/>
      <c r="AJQ529" s="180"/>
      <c r="AJR529" s="180"/>
      <c r="AJS529" s="180"/>
      <c r="AJT529" s="180"/>
      <c r="AJU529" s="180"/>
      <c r="AJV529" s="180"/>
      <c r="AJW529" s="180"/>
      <c r="AJX529" s="180"/>
      <c r="AJY529" s="180"/>
      <c r="AJZ529" s="180"/>
      <c r="AKA529" s="180"/>
      <c r="AKB529" s="180"/>
      <c r="AKC529" s="180"/>
      <c r="AKD529" s="180"/>
      <c r="AKE529" s="180"/>
      <c r="AKF529" s="180"/>
      <c r="AKG529" s="180"/>
      <c r="AKH529" s="180"/>
      <c r="AKI529" s="180"/>
      <c r="AKJ529" s="180"/>
      <c r="AKK529" s="180"/>
      <c r="AKL529" s="180"/>
      <c r="AKM529" s="180"/>
      <c r="AKN529" s="180"/>
      <c r="AKO529" s="180"/>
      <c r="AKP529" s="180"/>
      <c r="AKQ529" s="180"/>
      <c r="AKR529" s="180"/>
      <c r="AKS529" s="180"/>
      <c r="AKT529" s="180"/>
      <c r="AKU529" s="180"/>
      <c r="AKV529" s="180"/>
      <c r="AKW529" s="180"/>
      <c r="AKX529" s="180"/>
      <c r="AKY529" s="180"/>
      <c r="AKZ529" s="180"/>
      <c r="ALA529" s="180"/>
      <c r="ALB529" s="180"/>
      <c r="ALC529" s="180"/>
      <c r="ALD529" s="180"/>
      <c r="ALE529" s="180"/>
      <c r="ALF529" s="180"/>
      <c r="ALG529" s="180"/>
      <c r="ALH529" s="180"/>
      <c r="ALI529" s="180"/>
      <c r="ALJ529" s="180"/>
      <c r="ALK529" s="180"/>
      <c r="ALL529" s="180"/>
      <c r="ALM529" s="180"/>
      <c r="ALN529" s="180"/>
      <c r="ALO529" s="180"/>
      <c r="ALP529" s="180"/>
      <c r="ALQ529" s="180"/>
      <c r="ALR529" s="180"/>
      <c r="ALS529" s="180"/>
      <c r="ALT529" s="180"/>
      <c r="ALU529" s="180"/>
      <c r="ALV529" s="180"/>
      <c r="ALW529" s="180"/>
      <c r="ALX529" s="180"/>
      <c r="ALY529" s="180"/>
      <c r="ALZ529" s="180"/>
      <c r="AMA529" s="180"/>
      <c r="AMB529" s="180"/>
      <c r="AMC529" s="180"/>
      <c r="AMD529" s="180"/>
      <c r="AME529" s="180"/>
      <c r="AMF529" s="180"/>
      <c r="AMG529" s="180"/>
      <c r="AMH529" s="180"/>
      <c r="AMI529" s="180"/>
      <c r="AMJ529" s="180"/>
    </row>
    <row r="530" spans="1:1024" ht="15.75" x14ac:dyDescent="0.25">
      <c r="A530" s="13"/>
      <c r="B530" s="97"/>
      <c r="C530" s="98"/>
      <c r="D530" s="98"/>
      <c r="E530" s="98"/>
      <c r="F530" s="98"/>
      <c r="G530" s="101"/>
      <c r="H530" s="13"/>
      <c r="I530" s="99"/>
      <c r="J530" s="4"/>
    </row>
    <row r="531" spans="1:1024" ht="15.75" customHeight="1" x14ac:dyDescent="0.25">
      <c r="A531" s="26"/>
      <c r="B531" s="445" t="s">
        <v>70</v>
      </c>
      <c r="C531" s="445"/>
      <c r="D531" s="445"/>
      <c r="E531" s="445"/>
      <c r="F531" s="445"/>
      <c r="G531" s="445"/>
      <c r="H531" s="13"/>
      <c r="I531" s="27"/>
      <c r="J531" s="4"/>
    </row>
    <row r="532" spans="1:1024" ht="15.75" x14ac:dyDescent="0.25">
      <c r="A532" s="16"/>
      <c r="B532" s="416" t="s">
        <v>212</v>
      </c>
      <c r="C532" s="416"/>
      <c r="D532" s="416"/>
      <c r="E532" s="416"/>
      <c r="F532" s="416"/>
      <c r="G532" s="416"/>
      <c r="H532" s="16"/>
      <c r="I532" s="7"/>
      <c r="J532" s="4"/>
    </row>
    <row r="533" spans="1:1024" ht="15.75" x14ac:dyDescent="0.25">
      <c r="A533" s="16"/>
      <c r="B533" s="104" t="s">
        <v>93</v>
      </c>
      <c r="C533" s="47"/>
      <c r="D533" s="47" t="s">
        <v>20</v>
      </c>
      <c r="E533" s="48">
        <v>128.93</v>
      </c>
      <c r="F533" s="47" t="s">
        <v>94</v>
      </c>
      <c r="G533" s="105"/>
      <c r="H533" s="16"/>
      <c r="I533" s="7"/>
      <c r="J533" s="4"/>
    </row>
    <row r="534" spans="1:1024" ht="15.75" x14ac:dyDescent="0.25">
      <c r="A534" s="16"/>
      <c r="B534" s="416" t="s">
        <v>212</v>
      </c>
      <c r="C534" s="416"/>
      <c r="D534" s="416"/>
      <c r="E534" s="416"/>
      <c r="F534" s="416"/>
      <c r="G534" s="416"/>
      <c r="H534" s="16"/>
      <c r="I534" s="7"/>
      <c r="J534" s="4"/>
    </row>
    <row r="535" spans="1:1024" ht="15.75" x14ac:dyDescent="0.25">
      <c r="A535" s="16"/>
      <c r="B535" s="104" t="s">
        <v>95</v>
      </c>
      <c r="C535" s="47"/>
      <c r="D535" s="47" t="s">
        <v>20</v>
      </c>
      <c r="E535" s="48">
        <f>55+57</f>
        <v>112</v>
      </c>
      <c r="F535" s="47" t="s">
        <v>94</v>
      </c>
      <c r="G535" s="105"/>
      <c r="H535" s="16"/>
      <c r="I535" s="7"/>
      <c r="J535" s="4"/>
    </row>
    <row r="536" spans="1:1024" ht="15.75" x14ac:dyDescent="0.25">
      <c r="A536" s="16"/>
      <c r="B536" s="104"/>
      <c r="C536" s="47"/>
      <c r="D536" s="47"/>
      <c r="E536" s="48"/>
      <c r="F536" s="47"/>
      <c r="G536" s="105"/>
      <c r="H536" s="16"/>
      <c r="I536" s="7"/>
      <c r="J536" s="4"/>
    </row>
    <row r="537" spans="1:1024" ht="15.75" customHeight="1" x14ac:dyDescent="0.25">
      <c r="A537" s="16"/>
      <c r="B537" s="466" t="s">
        <v>75</v>
      </c>
      <c r="C537" s="466"/>
      <c r="D537" s="98"/>
      <c r="E537" s="98"/>
      <c r="F537" s="98"/>
      <c r="G537" s="101"/>
      <c r="H537" s="16"/>
      <c r="I537" s="7"/>
      <c r="J537" s="4"/>
    </row>
    <row r="538" spans="1:1024" ht="15.75" x14ac:dyDescent="0.25">
      <c r="A538" s="16"/>
      <c r="B538" s="416" t="s">
        <v>213</v>
      </c>
      <c r="C538" s="416"/>
      <c r="D538" s="416"/>
      <c r="E538" s="416"/>
      <c r="F538" s="416"/>
      <c r="G538" s="416"/>
      <c r="H538" s="16"/>
      <c r="I538" s="7"/>
      <c r="J538" s="4"/>
    </row>
    <row r="539" spans="1:1024" ht="15.75" x14ac:dyDescent="0.25">
      <c r="A539" s="16"/>
      <c r="B539" s="104" t="s">
        <v>93</v>
      </c>
      <c r="C539" s="47"/>
      <c r="D539" s="47" t="s">
        <v>20</v>
      </c>
      <c r="E539" s="48">
        <v>218.1</v>
      </c>
      <c r="F539" s="47" t="s">
        <v>94</v>
      </c>
      <c r="G539" s="105"/>
      <c r="H539" s="16"/>
      <c r="I539" s="7"/>
      <c r="J539" s="4"/>
    </row>
    <row r="540" spans="1:1024" ht="15.75" x14ac:dyDescent="0.25">
      <c r="A540" s="16"/>
      <c r="B540" s="416" t="s">
        <v>213</v>
      </c>
      <c r="C540" s="416"/>
      <c r="D540" s="416"/>
      <c r="E540" s="416"/>
      <c r="F540" s="416"/>
      <c r="G540" s="416"/>
      <c r="H540" s="16"/>
      <c r="I540" s="7"/>
      <c r="J540" s="4"/>
    </row>
    <row r="541" spans="1:1024" ht="15.75" x14ac:dyDescent="0.25">
      <c r="A541" s="16"/>
      <c r="B541" s="104" t="s">
        <v>95</v>
      </c>
      <c r="C541" s="47"/>
      <c r="D541" s="47" t="s">
        <v>20</v>
      </c>
      <c r="E541" s="48">
        <v>239</v>
      </c>
      <c r="F541" s="47" t="s">
        <v>94</v>
      </c>
      <c r="G541" s="105"/>
      <c r="H541" s="16"/>
      <c r="I541" s="7"/>
      <c r="J541" s="4"/>
    </row>
    <row r="542" spans="1:1024" ht="15.75" x14ac:dyDescent="0.25">
      <c r="A542" s="16"/>
      <c r="B542" s="104"/>
      <c r="C542" s="47"/>
      <c r="D542" s="47"/>
      <c r="E542" s="48"/>
      <c r="F542" s="47"/>
      <c r="G542" s="105"/>
      <c r="H542" s="16"/>
      <c r="I542" s="7"/>
      <c r="J542" s="4"/>
    </row>
    <row r="543" spans="1:1024" ht="15.75" customHeight="1" x14ac:dyDescent="0.25">
      <c r="A543" s="16"/>
      <c r="B543" s="466" t="s">
        <v>214</v>
      </c>
      <c r="C543" s="466"/>
      <c r="D543" s="98"/>
      <c r="E543" s="98"/>
      <c r="F543" s="98"/>
      <c r="G543" s="101"/>
      <c r="H543" s="16"/>
      <c r="I543" s="7"/>
      <c r="J543" s="4"/>
    </row>
    <row r="544" spans="1:1024" ht="15.75" x14ac:dyDescent="0.25">
      <c r="A544" s="16"/>
      <c r="B544" s="416" t="s">
        <v>215</v>
      </c>
      <c r="C544" s="416"/>
      <c r="D544" s="416"/>
      <c r="E544" s="416"/>
      <c r="F544" s="416"/>
      <c r="G544" s="416"/>
      <c r="H544" s="16"/>
      <c r="I544" s="7"/>
      <c r="J544" s="4"/>
    </row>
    <row r="545" spans="1:10" ht="15.75" x14ac:dyDescent="0.25">
      <c r="A545" s="16"/>
      <c r="B545" s="104" t="s">
        <v>93</v>
      </c>
      <c r="C545" s="47"/>
      <c r="D545" s="47" t="s">
        <v>20</v>
      </c>
      <c r="E545" s="48">
        <v>60</v>
      </c>
      <c r="F545" s="47" t="s">
        <v>94</v>
      </c>
      <c r="G545" s="105"/>
      <c r="H545" s="16"/>
      <c r="I545" s="7"/>
      <c r="J545" s="4"/>
    </row>
    <row r="546" spans="1:10" ht="15.75" x14ac:dyDescent="0.25">
      <c r="A546" s="16"/>
      <c r="B546" s="416" t="s">
        <v>215</v>
      </c>
      <c r="C546" s="416"/>
      <c r="D546" s="416"/>
      <c r="E546" s="416"/>
      <c r="F546" s="416"/>
      <c r="G546" s="416"/>
      <c r="H546" s="16"/>
      <c r="I546" s="7"/>
      <c r="J546" s="4"/>
    </row>
    <row r="547" spans="1:10" ht="15.75" x14ac:dyDescent="0.25">
      <c r="A547" s="16"/>
      <c r="B547" s="104" t="s">
        <v>95</v>
      </c>
      <c r="C547" s="47"/>
      <c r="D547" s="47" t="s">
        <v>20</v>
      </c>
      <c r="E547" s="48">
        <v>60</v>
      </c>
      <c r="F547" s="47" t="s">
        <v>94</v>
      </c>
      <c r="G547" s="105"/>
      <c r="H547" s="16"/>
      <c r="I547" s="7"/>
      <c r="J547" s="4"/>
    </row>
    <row r="548" spans="1:10" ht="15.75" x14ac:dyDescent="0.25">
      <c r="A548" s="16"/>
      <c r="B548" s="104"/>
      <c r="C548" s="47"/>
      <c r="D548" s="47"/>
      <c r="E548" s="48"/>
      <c r="F548" s="47"/>
      <c r="G548" s="105"/>
      <c r="H548" s="16"/>
      <c r="I548" s="7"/>
      <c r="J548" s="4"/>
    </row>
    <row r="549" spans="1:10" ht="15.75" x14ac:dyDescent="0.25">
      <c r="A549" s="16"/>
      <c r="B549" s="420" t="s">
        <v>96</v>
      </c>
      <c r="C549" s="420"/>
      <c r="D549" s="420"/>
      <c r="E549" s="420"/>
      <c r="F549" s="420"/>
      <c r="G549" s="420"/>
      <c r="H549" s="16"/>
      <c r="I549" s="7"/>
      <c r="J549" s="4"/>
    </row>
    <row r="550" spans="1:10" ht="15.75" x14ac:dyDescent="0.25">
      <c r="A550" s="16"/>
      <c r="B550" s="86" t="s">
        <v>97</v>
      </c>
      <c r="C550" s="84" t="s">
        <v>98</v>
      </c>
      <c r="D550" s="84" t="s">
        <v>99</v>
      </c>
      <c r="E550" s="84" t="s">
        <v>100</v>
      </c>
      <c r="F550" s="84"/>
      <c r="G550" s="105"/>
      <c r="H550" s="16"/>
      <c r="I550" s="7"/>
      <c r="J550" s="4"/>
    </row>
    <row r="551" spans="1:10" ht="15.75" x14ac:dyDescent="0.25">
      <c r="A551" s="16"/>
      <c r="B551" s="58">
        <f>SUM(E547,E545,E541,E539,E535,E533)</f>
        <v>818.03</v>
      </c>
      <c r="C551" s="87">
        <v>0.3</v>
      </c>
      <c r="D551" s="87">
        <v>0.15</v>
      </c>
      <c r="E551" s="87">
        <f>B551*C551*D551</f>
        <v>36.811349999999997</v>
      </c>
      <c r="F551" s="87"/>
      <c r="G551" s="105"/>
      <c r="H551" s="16"/>
      <c r="I551" s="7"/>
      <c r="J551" s="4"/>
    </row>
    <row r="552" spans="1:10" ht="15.75" x14ac:dyDescent="0.25">
      <c r="A552" s="16"/>
      <c r="B552" s="32"/>
      <c r="C552" s="55"/>
      <c r="D552" s="55"/>
      <c r="E552" s="55"/>
      <c r="F552" s="55"/>
      <c r="G552" s="57"/>
      <c r="H552" s="16"/>
      <c r="I552" s="7"/>
      <c r="J552" s="4"/>
    </row>
    <row r="553" spans="1:10" ht="15.75" x14ac:dyDescent="0.25">
      <c r="A553" s="16"/>
      <c r="B553" s="463" t="s">
        <v>61</v>
      </c>
      <c r="C553" s="463"/>
      <c r="D553" s="83">
        <f>SUM(E551)</f>
        <v>36.811349999999997</v>
      </c>
      <c r="E553" s="83" t="s">
        <v>15</v>
      </c>
      <c r="F553" s="87"/>
      <c r="G553" s="105"/>
      <c r="H553" s="16"/>
      <c r="I553" s="16"/>
      <c r="J553" s="4"/>
    </row>
    <row r="554" spans="1:10" ht="15.75" x14ac:dyDescent="0.25">
      <c r="A554" s="16"/>
      <c r="B554" s="58"/>
      <c r="C554" s="87"/>
      <c r="D554" s="87"/>
      <c r="E554" s="87"/>
      <c r="F554" s="87"/>
      <c r="G554" s="105"/>
      <c r="H554" s="16"/>
      <c r="I554" s="16"/>
      <c r="J554" s="4"/>
    </row>
    <row r="555" spans="1:10" ht="15.75" x14ac:dyDescent="0.25">
      <c r="A555" s="16"/>
      <c r="B555" s="58"/>
      <c r="C555" s="87"/>
      <c r="D555" s="87"/>
      <c r="E555" s="87"/>
      <c r="F555" s="87"/>
      <c r="G555" s="105"/>
      <c r="H555" s="16"/>
      <c r="I555" s="16"/>
      <c r="J555" s="4"/>
    </row>
    <row r="556" spans="1:10" ht="15.75" x14ac:dyDescent="0.25">
      <c r="A556" s="16"/>
      <c r="B556" s="58"/>
      <c r="C556" s="87"/>
      <c r="D556" s="87"/>
      <c r="E556" s="87"/>
      <c r="F556" s="87"/>
      <c r="G556" s="105"/>
      <c r="H556" s="16"/>
      <c r="I556" s="16"/>
      <c r="J556" s="4"/>
    </row>
    <row r="557" spans="1:10" ht="15.75" x14ac:dyDescent="0.25">
      <c r="A557" s="16"/>
      <c r="B557" s="58"/>
      <c r="C557" s="87"/>
      <c r="D557" s="87"/>
      <c r="E557" s="87"/>
      <c r="F557" s="87"/>
      <c r="G557" s="105"/>
      <c r="H557" s="16"/>
      <c r="I557" s="16"/>
      <c r="J557" s="4"/>
    </row>
    <row r="558" spans="1:10" ht="15.75" x14ac:dyDescent="0.25">
      <c r="A558" s="16"/>
      <c r="B558" s="58"/>
      <c r="C558" s="87"/>
      <c r="D558" s="87"/>
      <c r="E558" s="87"/>
      <c r="F558" s="87"/>
      <c r="G558" s="105"/>
      <c r="H558" s="16"/>
      <c r="I558" s="16"/>
      <c r="J558" s="4"/>
    </row>
    <row r="559" spans="1:10" ht="15.75" x14ac:dyDescent="0.25">
      <c r="A559" s="16"/>
      <c r="B559" s="58"/>
      <c r="C559" s="87"/>
      <c r="D559" s="87"/>
      <c r="E559" s="87"/>
      <c r="F559" s="87"/>
      <c r="G559" s="105"/>
      <c r="H559" s="16"/>
      <c r="I559" s="16"/>
      <c r="J559" s="4"/>
    </row>
    <row r="560" spans="1:10" ht="15.75" x14ac:dyDescent="0.25">
      <c r="A560" s="16"/>
      <c r="B560" s="58"/>
      <c r="C560" s="87"/>
      <c r="D560" s="87"/>
      <c r="E560" s="87"/>
      <c r="F560" s="87"/>
      <c r="G560" s="105"/>
      <c r="H560" s="16"/>
      <c r="I560" s="16"/>
      <c r="J560" s="4"/>
    </row>
    <row r="561" spans="1:1024" ht="15.75" x14ac:dyDescent="0.25">
      <c r="A561" s="16"/>
      <c r="B561" s="192"/>
      <c r="C561" s="87"/>
      <c r="D561" s="87"/>
      <c r="E561" s="87"/>
      <c r="F561" s="87"/>
      <c r="G561" s="197"/>
      <c r="H561" s="16"/>
      <c r="I561" s="16"/>
      <c r="J561" s="4"/>
    </row>
    <row r="562" spans="1:1024" ht="15.75" x14ac:dyDescent="0.25">
      <c r="A562" s="16"/>
      <c r="B562" s="192"/>
      <c r="C562" s="87"/>
      <c r="D562" s="87"/>
      <c r="E562" s="87"/>
      <c r="F562" s="87"/>
      <c r="G562" s="197"/>
      <c r="H562" s="16"/>
      <c r="I562" s="16"/>
      <c r="J562" s="4"/>
    </row>
    <row r="563" spans="1:1024" ht="15.75" x14ac:dyDescent="0.25">
      <c r="A563" s="16"/>
      <c r="B563" s="192"/>
      <c r="C563" s="87"/>
      <c r="D563" s="87"/>
      <c r="E563" s="87"/>
      <c r="F563" s="87"/>
      <c r="G563" s="197"/>
      <c r="H563" s="16"/>
      <c r="I563" s="16"/>
      <c r="J563" s="4"/>
    </row>
    <row r="564" spans="1:1024" ht="15.75" x14ac:dyDescent="0.25">
      <c r="A564" s="16"/>
      <c r="B564" s="192"/>
      <c r="C564" s="87"/>
      <c r="D564" s="87"/>
      <c r="E564" s="87"/>
      <c r="F564" s="87"/>
      <c r="G564" s="197"/>
      <c r="H564" s="16"/>
      <c r="I564" s="16"/>
      <c r="J564" s="4"/>
    </row>
    <row r="565" spans="1:1024" ht="15.75" x14ac:dyDescent="0.25">
      <c r="A565" s="16"/>
      <c r="B565" s="58"/>
      <c r="C565" s="87"/>
      <c r="D565" s="87"/>
      <c r="E565" s="87"/>
      <c r="F565" s="87"/>
      <c r="G565" s="105"/>
      <c r="H565" s="16"/>
      <c r="I565" s="16"/>
      <c r="J565" s="4"/>
    </row>
    <row r="566" spans="1:1024" ht="15.75" x14ac:dyDescent="0.25">
      <c r="A566" s="16"/>
      <c r="B566" s="58"/>
      <c r="C566" s="87"/>
      <c r="D566" s="87"/>
      <c r="E566" s="87"/>
      <c r="F566" s="87"/>
      <c r="G566" s="105"/>
      <c r="H566" s="16"/>
      <c r="I566" s="16"/>
      <c r="J566" s="4"/>
    </row>
    <row r="567" spans="1:1024" ht="15.75" x14ac:dyDescent="0.25">
      <c r="A567" s="16"/>
      <c r="B567" s="58"/>
      <c r="C567" s="87"/>
      <c r="D567" s="87"/>
      <c r="E567" s="87"/>
      <c r="F567" s="87"/>
      <c r="G567" s="105"/>
      <c r="H567" s="16"/>
      <c r="I567" s="16"/>
      <c r="J567" s="4"/>
    </row>
    <row r="568" spans="1:1024" ht="15.75" x14ac:dyDescent="0.25">
      <c r="A568" s="16"/>
      <c r="B568" s="17"/>
      <c r="C568" s="18"/>
      <c r="D568" s="18"/>
      <c r="E568" s="18"/>
      <c r="F568" s="18"/>
      <c r="G568" s="19"/>
      <c r="H568" s="16"/>
      <c r="I568" s="16"/>
      <c r="J568" s="4"/>
    </row>
    <row r="569" spans="1:1024" s="181" customFormat="1" ht="23.25" customHeight="1" x14ac:dyDescent="0.25">
      <c r="A569" s="261" t="s">
        <v>101</v>
      </c>
      <c r="B569" s="411" t="s">
        <v>102</v>
      </c>
      <c r="C569" s="411"/>
      <c r="D569" s="411"/>
      <c r="E569" s="411"/>
      <c r="F569" s="411"/>
      <c r="G569" s="411"/>
      <c r="H569" s="262" t="s">
        <v>15</v>
      </c>
      <c r="I569" s="263">
        <f>D593</f>
        <v>36.811349999999997</v>
      </c>
      <c r="J569" s="179"/>
      <c r="K569" s="180"/>
      <c r="L569" s="180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180"/>
      <c r="AT569" s="180"/>
      <c r="AU569" s="180"/>
      <c r="AV569" s="180"/>
      <c r="AW569" s="180"/>
      <c r="AX569" s="180"/>
      <c r="AY569" s="180"/>
      <c r="AZ569" s="180"/>
      <c r="BA569" s="180"/>
      <c r="BB569" s="180"/>
      <c r="BC569" s="180"/>
      <c r="BD569" s="180"/>
      <c r="BE569" s="180"/>
      <c r="BF569" s="180"/>
      <c r="BG569" s="180"/>
      <c r="BH569" s="180"/>
      <c r="BI569" s="180"/>
      <c r="BJ569" s="180"/>
      <c r="BK569" s="180"/>
      <c r="BL569" s="180"/>
      <c r="BM569" s="180"/>
      <c r="BN569" s="180"/>
      <c r="BO569" s="180"/>
      <c r="BP569" s="180"/>
      <c r="BQ569" s="180"/>
      <c r="BR569" s="180"/>
      <c r="BS569" s="180"/>
      <c r="BT569" s="180"/>
      <c r="BU569" s="180"/>
      <c r="BV569" s="180"/>
      <c r="BW569" s="180"/>
      <c r="BX569" s="180"/>
      <c r="BY569" s="180"/>
      <c r="BZ569" s="180"/>
      <c r="CA569" s="180"/>
      <c r="CB569" s="180"/>
      <c r="CC569" s="180"/>
      <c r="CD569" s="180"/>
      <c r="CE569" s="180"/>
      <c r="CF569" s="180"/>
      <c r="CG569" s="180"/>
      <c r="CH569" s="180"/>
      <c r="CI569" s="180"/>
      <c r="CJ569" s="180"/>
      <c r="CK569" s="180"/>
      <c r="CL569" s="180"/>
      <c r="CM569" s="180"/>
      <c r="CN569" s="180"/>
      <c r="CO569" s="180"/>
      <c r="CP569" s="180"/>
      <c r="CQ569" s="180"/>
      <c r="CR569" s="180"/>
      <c r="CS569" s="180"/>
      <c r="CT569" s="180"/>
      <c r="CU569" s="180"/>
      <c r="CV569" s="180"/>
      <c r="CW569" s="180"/>
      <c r="CX569" s="180"/>
      <c r="CY569" s="180"/>
      <c r="CZ569" s="180"/>
      <c r="DA569" s="180"/>
      <c r="DB569" s="180"/>
      <c r="DC569" s="180"/>
      <c r="DD569" s="180"/>
      <c r="DE569" s="180"/>
      <c r="DF569" s="180"/>
      <c r="DG569" s="180"/>
      <c r="DH569" s="180"/>
      <c r="DI569" s="180"/>
      <c r="DJ569" s="180"/>
      <c r="DK569" s="180"/>
      <c r="DL569" s="180"/>
      <c r="DM569" s="180"/>
      <c r="DN569" s="180"/>
      <c r="DO569" s="180"/>
      <c r="DP569" s="180"/>
      <c r="DQ569" s="180"/>
      <c r="DR569" s="180"/>
      <c r="DS569" s="180"/>
      <c r="DT569" s="180"/>
      <c r="DU569" s="180"/>
      <c r="DV569" s="180"/>
      <c r="DW569" s="180"/>
      <c r="DX569" s="180"/>
      <c r="DY569" s="180"/>
      <c r="DZ569" s="180"/>
      <c r="EA569" s="180"/>
      <c r="EB569" s="180"/>
      <c r="EC569" s="180"/>
      <c r="ED569" s="180"/>
      <c r="EE569" s="180"/>
      <c r="EF569" s="180"/>
      <c r="EG569" s="180"/>
      <c r="EH569" s="180"/>
      <c r="EI569" s="180"/>
      <c r="EJ569" s="180"/>
      <c r="EK569" s="180"/>
      <c r="EL569" s="180"/>
      <c r="EM569" s="180"/>
      <c r="EN569" s="180"/>
      <c r="EO569" s="180"/>
      <c r="EP569" s="180"/>
      <c r="EQ569" s="180"/>
      <c r="ER569" s="180"/>
      <c r="ES569" s="180"/>
      <c r="ET569" s="180"/>
      <c r="EU569" s="180"/>
      <c r="EV569" s="180"/>
      <c r="EW569" s="180"/>
      <c r="EX569" s="180"/>
      <c r="EY569" s="180"/>
      <c r="EZ569" s="180"/>
      <c r="FA569" s="180"/>
      <c r="FB569" s="180"/>
      <c r="FC569" s="180"/>
      <c r="FD569" s="180"/>
      <c r="FE569" s="180"/>
      <c r="FF569" s="180"/>
      <c r="FG569" s="180"/>
      <c r="FH569" s="180"/>
      <c r="FI569" s="180"/>
      <c r="FJ569" s="180"/>
      <c r="FK569" s="180"/>
      <c r="FL569" s="180"/>
      <c r="FM569" s="180"/>
      <c r="FN569" s="180"/>
      <c r="FO569" s="180"/>
      <c r="FP569" s="180"/>
      <c r="FQ569" s="180"/>
      <c r="FR569" s="180"/>
      <c r="FS569" s="180"/>
      <c r="FT569" s="180"/>
      <c r="FU569" s="180"/>
      <c r="FV569" s="180"/>
      <c r="FW569" s="180"/>
      <c r="FX569" s="180"/>
      <c r="FY569" s="180"/>
      <c r="FZ569" s="180"/>
      <c r="GA569" s="180"/>
      <c r="GB569" s="180"/>
      <c r="GC569" s="180"/>
      <c r="GD569" s="180"/>
      <c r="GE569" s="180"/>
      <c r="GF569" s="180"/>
      <c r="GG569" s="180"/>
      <c r="GH569" s="180"/>
      <c r="GI569" s="180"/>
      <c r="GJ569" s="180"/>
      <c r="GK569" s="180"/>
      <c r="GL569" s="180"/>
      <c r="GM569" s="180"/>
      <c r="GN569" s="180"/>
      <c r="GO569" s="180"/>
      <c r="GP569" s="180"/>
      <c r="GQ569" s="180"/>
      <c r="GR569" s="180"/>
      <c r="GS569" s="180"/>
      <c r="GT569" s="180"/>
      <c r="GU569" s="180"/>
      <c r="GV569" s="180"/>
      <c r="GW569" s="180"/>
      <c r="GX569" s="180"/>
      <c r="GY569" s="180"/>
      <c r="GZ569" s="180"/>
      <c r="HA569" s="180"/>
      <c r="HB569" s="180"/>
      <c r="HC569" s="180"/>
      <c r="HD569" s="180"/>
      <c r="HE569" s="180"/>
      <c r="HF569" s="180"/>
      <c r="HG569" s="180"/>
      <c r="HH569" s="180"/>
      <c r="HI569" s="180"/>
      <c r="HJ569" s="180"/>
      <c r="HK569" s="180"/>
      <c r="HL569" s="180"/>
      <c r="HM569" s="180"/>
      <c r="HN569" s="180"/>
      <c r="HO569" s="180"/>
      <c r="HP569" s="180"/>
      <c r="HQ569" s="180"/>
      <c r="HR569" s="180"/>
      <c r="HS569" s="180"/>
      <c r="HT569" s="180"/>
      <c r="HU569" s="180"/>
      <c r="HV569" s="180"/>
      <c r="HW569" s="180"/>
      <c r="HX569" s="180"/>
      <c r="HY569" s="180"/>
      <c r="HZ569" s="180"/>
      <c r="IA569" s="180"/>
      <c r="IB569" s="180"/>
      <c r="IC569" s="180"/>
      <c r="ID569" s="180"/>
      <c r="IE569" s="180"/>
      <c r="IF569" s="180"/>
      <c r="IG569" s="180"/>
      <c r="IH569" s="180"/>
      <c r="II569" s="180"/>
      <c r="IJ569" s="180"/>
      <c r="IK569" s="180"/>
      <c r="IL569" s="180"/>
      <c r="IM569" s="180"/>
      <c r="IN569" s="180"/>
      <c r="IO569" s="180"/>
      <c r="IP569" s="180"/>
      <c r="IQ569" s="180"/>
      <c r="IR569" s="180"/>
      <c r="IS569" s="180"/>
      <c r="IT569" s="180"/>
      <c r="IU569" s="180"/>
      <c r="IV569" s="180"/>
      <c r="IW569" s="180"/>
      <c r="IX569" s="180"/>
      <c r="IY569" s="180"/>
      <c r="IZ569" s="180"/>
      <c r="JA569" s="180"/>
      <c r="JB569" s="180"/>
      <c r="JC569" s="180"/>
      <c r="JD569" s="180"/>
      <c r="JE569" s="180"/>
      <c r="JF569" s="180"/>
      <c r="JG569" s="180"/>
      <c r="JH569" s="180"/>
      <c r="JI569" s="180"/>
      <c r="JJ569" s="180"/>
      <c r="JK569" s="180"/>
      <c r="JL569" s="180"/>
      <c r="JM569" s="180"/>
      <c r="JN569" s="180"/>
      <c r="JO569" s="180"/>
      <c r="JP569" s="180"/>
      <c r="JQ569" s="180"/>
      <c r="JR569" s="180"/>
      <c r="JS569" s="180"/>
      <c r="JT569" s="180"/>
      <c r="JU569" s="180"/>
      <c r="JV569" s="180"/>
      <c r="JW569" s="180"/>
      <c r="JX569" s="180"/>
      <c r="JY569" s="180"/>
      <c r="JZ569" s="180"/>
      <c r="KA569" s="180"/>
      <c r="KB569" s="180"/>
      <c r="KC569" s="180"/>
      <c r="KD569" s="180"/>
      <c r="KE569" s="180"/>
      <c r="KF569" s="180"/>
      <c r="KG569" s="180"/>
      <c r="KH569" s="180"/>
      <c r="KI569" s="180"/>
      <c r="KJ569" s="180"/>
      <c r="KK569" s="180"/>
      <c r="KL569" s="180"/>
      <c r="KM569" s="180"/>
      <c r="KN569" s="180"/>
      <c r="KO569" s="180"/>
      <c r="KP569" s="180"/>
      <c r="KQ569" s="180"/>
      <c r="KR569" s="180"/>
      <c r="KS569" s="180"/>
      <c r="KT569" s="180"/>
      <c r="KU569" s="180"/>
      <c r="KV569" s="180"/>
      <c r="KW569" s="180"/>
      <c r="KX569" s="180"/>
      <c r="KY569" s="180"/>
      <c r="KZ569" s="180"/>
      <c r="LA569" s="180"/>
      <c r="LB569" s="180"/>
      <c r="LC569" s="180"/>
      <c r="LD569" s="180"/>
      <c r="LE569" s="180"/>
      <c r="LF569" s="180"/>
      <c r="LG569" s="180"/>
      <c r="LH569" s="180"/>
      <c r="LI569" s="180"/>
      <c r="LJ569" s="180"/>
      <c r="LK569" s="180"/>
      <c r="LL569" s="180"/>
      <c r="LM569" s="180"/>
      <c r="LN569" s="180"/>
      <c r="LO569" s="180"/>
      <c r="LP569" s="180"/>
      <c r="LQ569" s="180"/>
      <c r="LR569" s="180"/>
      <c r="LS569" s="180"/>
      <c r="LT569" s="180"/>
      <c r="LU569" s="180"/>
      <c r="LV569" s="180"/>
      <c r="LW569" s="180"/>
      <c r="LX569" s="180"/>
      <c r="LY569" s="180"/>
      <c r="LZ569" s="180"/>
      <c r="MA569" s="180"/>
      <c r="MB569" s="180"/>
      <c r="MC569" s="180"/>
      <c r="MD569" s="180"/>
      <c r="ME569" s="180"/>
      <c r="MF569" s="180"/>
      <c r="MG569" s="180"/>
      <c r="MH569" s="180"/>
      <c r="MI569" s="180"/>
      <c r="MJ569" s="180"/>
      <c r="MK569" s="180"/>
      <c r="ML569" s="180"/>
      <c r="MM569" s="180"/>
      <c r="MN569" s="180"/>
      <c r="MO569" s="180"/>
      <c r="MP569" s="180"/>
      <c r="MQ569" s="180"/>
      <c r="MR569" s="180"/>
      <c r="MS569" s="180"/>
      <c r="MT569" s="180"/>
      <c r="MU569" s="180"/>
      <c r="MV569" s="180"/>
      <c r="MW569" s="180"/>
      <c r="MX569" s="180"/>
      <c r="MY569" s="180"/>
      <c r="MZ569" s="180"/>
      <c r="NA569" s="180"/>
      <c r="NB569" s="180"/>
      <c r="NC569" s="180"/>
      <c r="ND569" s="180"/>
      <c r="NE569" s="180"/>
      <c r="NF569" s="180"/>
      <c r="NG569" s="180"/>
      <c r="NH569" s="180"/>
      <c r="NI569" s="180"/>
      <c r="NJ569" s="180"/>
      <c r="NK569" s="180"/>
      <c r="NL569" s="180"/>
      <c r="NM569" s="180"/>
      <c r="NN569" s="180"/>
      <c r="NO569" s="180"/>
      <c r="NP569" s="180"/>
      <c r="NQ569" s="180"/>
      <c r="NR569" s="180"/>
      <c r="NS569" s="180"/>
      <c r="NT569" s="180"/>
      <c r="NU569" s="180"/>
      <c r="NV569" s="180"/>
      <c r="NW569" s="180"/>
      <c r="NX569" s="180"/>
      <c r="NY569" s="180"/>
      <c r="NZ569" s="180"/>
      <c r="OA569" s="180"/>
      <c r="OB569" s="180"/>
      <c r="OC569" s="180"/>
      <c r="OD569" s="180"/>
      <c r="OE569" s="180"/>
      <c r="OF569" s="180"/>
      <c r="OG569" s="180"/>
      <c r="OH569" s="180"/>
      <c r="OI569" s="180"/>
      <c r="OJ569" s="180"/>
      <c r="OK569" s="180"/>
      <c r="OL569" s="180"/>
      <c r="OM569" s="180"/>
      <c r="ON569" s="180"/>
      <c r="OO569" s="180"/>
      <c r="OP569" s="180"/>
      <c r="OQ569" s="180"/>
      <c r="OR569" s="180"/>
      <c r="OS569" s="180"/>
      <c r="OT569" s="180"/>
      <c r="OU569" s="180"/>
      <c r="OV569" s="180"/>
      <c r="OW569" s="180"/>
      <c r="OX569" s="180"/>
      <c r="OY569" s="180"/>
      <c r="OZ569" s="180"/>
      <c r="PA569" s="180"/>
      <c r="PB569" s="180"/>
      <c r="PC569" s="180"/>
      <c r="PD569" s="180"/>
      <c r="PE569" s="180"/>
      <c r="PF569" s="180"/>
      <c r="PG569" s="180"/>
      <c r="PH569" s="180"/>
      <c r="PI569" s="180"/>
      <c r="PJ569" s="180"/>
      <c r="PK569" s="180"/>
      <c r="PL569" s="180"/>
      <c r="PM569" s="180"/>
      <c r="PN569" s="180"/>
      <c r="PO569" s="180"/>
      <c r="PP569" s="180"/>
      <c r="PQ569" s="180"/>
      <c r="PR569" s="180"/>
      <c r="PS569" s="180"/>
      <c r="PT569" s="180"/>
      <c r="PU569" s="180"/>
      <c r="PV569" s="180"/>
      <c r="PW569" s="180"/>
      <c r="PX569" s="180"/>
      <c r="PY569" s="180"/>
      <c r="PZ569" s="180"/>
      <c r="QA569" s="180"/>
      <c r="QB569" s="180"/>
      <c r="QC569" s="180"/>
      <c r="QD569" s="180"/>
      <c r="QE569" s="180"/>
      <c r="QF569" s="180"/>
      <c r="QG569" s="180"/>
      <c r="QH569" s="180"/>
      <c r="QI569" s="180"/>
      <c r="QJ569" s="180"/>
      <c r="QK569" s="180"/>
      <c r="QL569" s="180"/>
      <c r="QM569" s="180"/>
      <c r="QN569" s="180"/>
      <c r="QO569" s="180"/>
      <c r="QP569" s="180"/>
      <c r="QQ569" s="180"/>
      <c r="QR569" s="180"/>
      <c r="QS569" s="180"/>
      <c r="QT569" s="180"/>
      <c r="QU569" s="180"/>
      <c r="QV569" s="180"/>
      <c r="QW569" s="180"/>
      <c r="QX569" s="180"/>
      <c r="QY569" s="180"/>
      <c r="QZ569" s="180"/>
      <c r="RA569" s="180"/>
      <c r="RB569" s="180"/>
      <c r="RC569" s="180"/>
      <c r="RD569" s="180"/>
      <c r="RE569" s="180"/>
      <c r="RF569" s="180"/>
      <c r="RG569" s="180"/>
      <c r="RH569" s="180"/>
      <c r="RI569" s="180"/>
      <c r="RJ569" s="180"/>
      <c r="RK569" s="180"/>
      <c r="RL569" s="180"/>
      <c r="RM569" s="180"/>
      <c r="RN569" s="180"/>
      <c r="RO569" s="180"/>
      <c r="RP569" s="180"/>
      <c r="RQ569" s="180"/>
      <c r="RR569" s="180"/>
      <c r="RS569" s="180"/>
      <c r="RT569" s="180"/>
      <c r="RU569" s="180"/>
      <c r="RV569" s="180"/>
      <c r="RW569" s="180"/>
      <c r="RX569" s="180"/>
      <c r="RY569" s="180"/>
      <c r="RZ569" s="180"/>
      <c r="SA569" s="180"/>
      <c r="SB569" s="180"/>
      <c r="SC569" s="180"/>
      <c r="SD569" s="180"/>
      <c r="SE569" s="180"/>
      <c r="SF569" s="180"/>
      <c r="SG569" s="180"/>
      <c r="SH569" s="180"/>
      <c r="SI569" s="180"/>
      <c r="SJ569" s="180"/>
      <c r="SK569" s="180"/>
      <c r="SL569" s="180"/>
      <c r="SM569" s="180"/>
      <c r="SN569" s="180"/>
      <c r="SO569" s="180"/>
      <c r="SP569" s="180"/>
      <c r="SQ569" s="180"/>
      <c r="SR569" s="180"/>
      <c r="SS569" s="180"/>
      <c r="ST569" s="180"/>
      <c r="SU569" s="180"/>
      <c r="SV569" s="180"/>
      <c r="SW569" s="180"/>
      <c r="SX569" s="180"/>
      <c r="SY569" s="180"/>
      <c r="SZ569" s="180"/>
      <c r="TA569" s="180"/>
      <c r="TB569" s="180"/>
      <c r="TC569" s="180"/>
      <c r="TD569" s="180"/>
      <c r="TE569" s="180"/>
      <c r="TF569" s="180"/>
      <c r="TG569" s="180"/>
      <c r="TH569" s="180"/>
      <c r="TI569" s="180"/>
      <c r="TJ569" s="180"/>
      <c r="TK569" s="180"/>
      <c r="TL569" s="180"/>
      <c r="TM569" s="180"/>
      <c r="TN569" s="180"/>
      <c r="TO569" s="180"/>
      <c r="TP569" s="180"/>
      <c r="TQ569" s="180"/>
      <c r="TR569" s="180"/>
      <c r="TS569" s="180"/>
      <c r="TT569" s="180"/>
      <c r="TU569" s="180"/>
      <c r="TV569" s="180"/>
      <c r="TW569" s="180"/>
      <c r="TX569" s="180"/>
      <c r="TY569" s="180"/>
      <c r="TZ569" s="180"/>
      <c r="UA569" s="180"/>
      <c r="UB569" s="180"/>
      <c r="UC569" s="180"/>
      <c r="UD569" s="180"/>
      <c r="UE569" s="180"/>
      <c r="UF569" s="180"/>
      <c r="UG569" s="180"/>
      <c r="UH569" s="180"/>
      <c r="UI569" s="180"/>
      <c r="UJ569" s="180"/>
      <c r="UK569" s="180"/>
      <c r="UL569" s="180"/>
      <c r="UM569" s="180"/>
      <c r="UN569" s="180"/>
      <c r="UO569" s="180"/>
      <c r="UP569" s="180"/>
      <c r="UQ569" s="180"/>
      <c r="UR569" s="180"/>
      <c r="US569" s="180"/>
      <c r="UT569" s="180"/>
      <c r="UU569" s="180"/>
      <c r="UV569" s="180"/>
      <c r="UW569" s="180"/>
      <c r="UX569" s="180"/>
      <c r="UY569" s="180"/>
      <c r="UZ569" s="180"/>
      <c r="VA569" s="180"/>
      <c r="VB569" s="180"/>
      <c r="VC569" s="180"/>
      <c r="VD569" s="180"/>
      <c r="VE569" s="180"/>
      <c r="VF569" s="180"/>
      <c r="VG569" s="180"/>
      <c r="VH569" s="180"/>
      <c r="VI569" s="180"/>
      <c r="VJ569" s="180"/>
      <c r="VK569" s="180"/>
      <c r="VL569" s="180"/>
      <c r="VM569" s="180"/>
      <c r="VN569" s="180"/>
      <c r="VO569" s="180"/>
      <c r="VP569" s="180"/>
      <c r="VQ569" s="180"/>
      <c r="VR569" s="180"/>
      <c r="VS569" s="180"/>
      <c r="VT569" s="180"/>
      <c r="VU569" s="180"/>
      <c r="VV569" s="180"/>
      <c r="VW569" s="180"/>
      <c r="VX569" s="180"/>
      <c r="VY569" s="180"/>
      <c r="VZ569" s="180"/>
      <c r="WA569" s="180"/>
      <c r="WB569" s="180"/>
      <c r="WC569" s="180"/>
      <c r="WD569" s="180"/>
      <c r="WE569" s="180"/>
      <c r="WF569" s="180"/>
      <c r="WG569" s="180"/>
      <c r="WH569" s="180"/>
      <c r="WI569" s="180"/>
      <c r="WJ569" s="180"/>
      <c r="WK569" s="180"/>
      <c r="WL569" s="180"/>
      <c r="WM569" s="180"/>
      <c r="WN569" s="180"/>
      <c r="WO569" s="180"/>
      <c r="WP569" s="180"/>
      <c r="WQ569" s="180"/>
      <c r="WR569" s="180"/>
      <c r="WS569" s="180"/>
      <c r="WT569" s="180"/>
      <c r="WU569" s="180"/>
      <c r="WV569" s="180"/>
      <c r="WW569" s="180"/>
      <c r="WX569" s="180"/>
      <c r="WY569" s="180"/>
      <c r="WZ569" s="180"/>
      <c r="XA569" s="180"/>
      <c r="XB569" s="180"/>
      <c r="XC569" s="180"/>
      <c r="XD569" s="180"/>
      <c r="XE569" s="180"/>
      <c r="XF569" s="180"/>
      <c r="XG569" s="180"/>
      <c r="XH569" s="180"/>
      <c r="XI569" s="180"/>
      <c r="XJ569" s="180"/>
      <c r="XK569" s="180"/>
      <c r="XL569" s="180"/>
      <c r="XM569" s="180"/>
      <c r="XN569" s="180"/>
      <c r="XO569" s="180"/>
      <c r="XP569" s="180"/>
      <c r="XQ569" s="180"/>
      <c r="XR569" s="180"/>
      <c r="XS569" s="180"/>
      <c r="XT569" s="180"/>
      <c r="XU569" s="180"/>
      <c r="XV569" s="180"/>
      <c r="XW569" s="180"/>
      <c r="XX569" s="180"/>
      <c r="XY569" s="180"/>
      <c r="XZ569" s="180"/>
      <c r="YA569" s="180"/>
      <c r="YB569" s="180"/>
      <c r="YC569" s="180"/>
      <c r="YD569" s="180"/>
      <c r="YE569" s="180"/>
      <c r="YF569" s="180"/>
      <c r="YG569" s="180"/>
      <c r="YH569" s="180"/>
      <c r="YI569" s="180"/>
      <c r="YJ569" s="180"/>
      <c r="YK569" s="180"/>
      <c r="YL569" s="180"/>
      <c r="YM569" s="180"/>
      <c r="YN569" s="180"/>
      <c r="YO569" s="180"/>
      <c r="YP569" s="180"/>
      <c r="YQ569" s="180"/>
      <c r="YR569" s="180"/>
      <c r="YS569" s="180"/>
      <c r="YT569" s="180"/>
      <c r="YU569" s="180"/>
      <c r="YV569" s="180"/>
      <c r="YW569" s="180"/>
      <c r="YX569" s="180"/>
      <c r="YY569" s="180"/>
      <c r="YZ569" s="180"/>
      <c r="ZA569" s="180"/>
      <c r="ZB569" s="180"/>
      <c r="ZC569" s="180"/>
      <c r="ZD569" s="180"/>
      <c r="ZE569" s="180"/>
      <c r="ZF569" s="180"/>
      <c r="ZG569" s="180"/>
      <c r="ZH569" s="180"/>
      <c r="ZI569" s="180"/>
      <c r="ZJ569" s="180"/>
      <c r="ZK569" s="180"/>
      <c r="ZL569" s="180"/>
      <c r="ZM569" s="180"/>
      <c r="ZN569" s="180"/>
      <c r="ZO569" s="180"/>
      <c r="ZP569" s="180"/>
      <c r="ZQ569" s="180"/>
      <c r="ZR569" s="180"/>
      <c r="ZS569" s="180"/>
      <c r="ZT569" s="180"/>
      <c r="ZU569" s="180"/>
      <c r="ZV569" s="180"/>
      <c r="ZW569" s="180"/>
      <c r="ZX569" s="180"/>
      <c r="ZY569" s="180"/>
      <c r="ZZ569" s="180"/>
      <c r="AAA569" s="180"/>
      <c r="AAB569" s="180"/>
      <c r="AAC569" s="180"/>
      <c r="AAD569" s="180"/>
      <c r="AAE569" s="180"/>
      <c r="AAF569" s="180"/>
      <c r="AAG569" s="180"/>
      <c r="AAH569" s="180"/>
      <c r="AAI569" s="180"/>
      <c r="AAJ569" s="180"/>
      <c r="AAK569" s="180"/>
      <c r="AAL569" s="180"/>
      <c r="AAM569" s="180"/>
      <c r="AAN569" s="180"/>
      <c r="AAO569" s="180"/>
      <c r="AAP569" s="180"/>
      <c r="AAQ569" s="180"/>
      <c r="AAR569" s="180"/>
      <c r="AAS569" s="180"/>
      <c r="AAT569" s="180"/>
      <c r="AAU569" s="180"/>
      <c r="AAV569" s="180"/>
      <c r="AAW569" s="180"/>
      <c r="AAX569" s="180"/>
      <c r="AAY569" s="180"/>
      <c r="AAZ569" s="180"/>
      <c r="ABA569" s="180"/>
      <c r="ABB569" s="180"/>
      <c r="ABC569" s="180"/>
      <c r="ABD569" s="180"/>
      <c r="ABE569" s="180"/>
      <c r="ABF569" s="180"/>
      <c r="ABG569" s="180"/>
      <c r="ABH569" s="180"/>
      <c r="ABI569" s="180"/>
      <c r="ABJ569" s="180"/>
      <c r="ABK569" s="180"/>
      <c r="ABL569" s="180"/>
      <c r="ABM569" s="180"/>
      <c r="ABN569" s="180"/>
      <c r="ABO569" s="180"/>
      <c r="ABP569" s="180"/>
      <c r="ABQ569" s="180"/>
      <c r="ABR569" s="180"/>
      <c r="ABS569" s="180"/>
      <c r="ABT569" s="180"/>
      <c r="ABU569" s="180"/>
      <c r="ABV569" s="180"/>
      <c r="ABW569" s="180"/>
      <c r="ABX569" s="180"/>
      <c r="ABY569" s="180"/>
      <c r="ABZ569" s="180"/>
      <c r="ACA569" s="180"/>
      <c r="ACB569" s="180"/>
      <c r="ACC569" s="180"/>
      <c r="ACD569" s="180"/>
      <c r="ACE569" s="180"/>
      <c r="ACF569" s="180"/>
      <c r="ACG569" s="180"/>
      <c r="ACH569" s="180"/>
      <c r="ACI569" s="180"/>
      <c r="ACJ569" s="180"/>
      <c r="ACK569" s="180"/>
      <c r="ACL569" s="180"/>
      <c r="ACM569" s="180"/>
      <c r="ACN569" s="180"/>
      <c r="ACO569" s="180"/>
      <c r="ACP569" s="180"/>
      <c r="ACQ569" s="180"/>
      <c r="ACR569" s="180"/>
      <c r="ACS569" s="180"/>
      <c r="ACT569" s="180"/>
      <c r="ACU569" s="180"/>
      <c r="ACV569" s="180"/>
      <c r="ACW569" s="180"/>
      <c r="ACX569" s="180"/>
      <c r="ACY569" s="180"/>
      <c r="ACZ569" s="180"/>
      <c r="ADA569" s="180"/>
      <c r="ADB569" s="180"/>
      <c r="ADC569" s="180"/>
      <c r="ADD569" s="180"/>
      <c r="ADE569" s="180"/>
      <c r="ADF569" s="180"/>
      <c r="ADG569" s="180"/>
      <c r="ADH569" s="180"/>
      <c r="ADI569" s="180"/>
      <c r="ADJ569" s="180"/>
      <c r="ADK569" s="180"/>
      <c r="ADL569" s="180"/>
      <c r="ADM569" s="180"/>
      <c r="ADN569" s="180"/>
      <c r="ADO569" s="180"/>
      <c r="ADP569" s="180"/>
      <c r="ADQ569" s="180"/>
      <c r="ADR569" s="180"/>
      <c r="ADS569" s="180"/>
      <c r="ADT569" s="180"/>
      <c r="ADU569" s="180"/>
      <c r="ADV569" s="180"/>
      <c r="ADW569" s="180"/>
      <c r="ADX569" s="180"/>
      <c r="ADY569" s="180"/>
      <c r="ADZ569" s="180"/>
      <c r="AEA569" s="180"/>
      <c r="AEB569" s="180"/>
      <c r="AEC569" s="180"/>
      <c r="AED569" s="180"/>
      <c r="AEE569" s="180"/>
      <c r="AEF569" s="180"/>
      <c r="AEG569" s="180"/>
      <c r="AEH569" s="180"/>
      <c r="AEI569" s="180"/>
      <c r="AEJ569" s="180"/>
      <c r="AEK569" s="180"/>
      <c r="AEL569" s="180"/>
      <c r="AEM569" s="180"/>
      <c r="AEN569" s="180"/>
      <c r="AEO569" s="180"/>
      <c r="AEP569" s="180"/>
      <c r="AEQ569" s="180"/>
      <c r="AER569" s="180"/>
      <c r="AES569" s="180"/>
      <c r="AET569" s="180"/>
      <c r="AEU569" s="180"/>
      <c r="AEV569" s="180"/>
      <c r="AEW569" s="180"/>
      <c r="AEX569" s="180"/>
      <c r="AEY569" s="180"/>
      <c r="AEZ569" s="180"/>
      <c r="AFA569" s="180"/>
      <c r="AFB569" s="180"/>
      <c r="AFC569" s="180"/>
      <c r="AFD569" s="180"/>
      <c r="AFE569" s="180"/>
      <c r="AFF569" s="180"/>
      <c r="AFG569" s="180"/>
      <c r="AFH569" s="180"/>
      <c r="AFI569" s="180"/>
      <c r="AFJ569" s="180"/>
      <c r="AFK569" s="180"/>
      <c r="AFL569" s="180"/>
      <c r="AFM569" s="180"/>
      <c r="AFN569" s="180"/>
      <c r="AFO569" s="180"/>
      <c r="AFP569" s="180"/>
      <c r="AFQ569" s="180"/>
      <c r="AFR569" s="180"/>
      <c r="AFS569" s="180"/>
      <c r="AFT569" s="180"/>
      <c r="AFU569" s="180"/>
      <c r="AFV569" s="180"/>
      <c r="AFW569" s="180"/>
      <c r="AFX569" s="180"/>
      <c r="AFY569" s="180"/>
      <c r="AFZ569" s="180"/>
      <c r="AGA569" s="180"/>
      <c r="AGB569" s="180"/>
      <c r="AGC569" s="180"/>
      <c r="AGD569" s="180"/>
      <c r="AGE569" s="180"/>
      <c r="AGF569" s="180"/>
      <c r="AGG569" s="180"/>
      <c r="AGH569" s="180"/>
      <c r="AGI569" s="180"/>
      <c r="AGJ569" s="180"/>
      <c r="AGK569" s="180"/>
      <c r="AGL569" s="180"/>
      <c r="AGM569" s="180"/>
      <c r="AGN569" s="180"/>
      <c r="AGO569" s="180"/>
      <c r="AGP569" s="180"/>
      <c r="AGQ569" s="180"/>
      <c r="AGR569" s="180"/>
      <c r="AGS569" s="180"/>
      <c r="AGT569" s="180"/>
      <c r="AGU569" s="180"/>
      <c r="AGV569" s="180"/>
      <c r="AGW569" s="180"/>
      <c r="AGX569" s="180"/>
      <c r="AGY569" s="180"/>
      <c r="AGZ569" s="180"/>
      <c r="AHA569" s="180"/>
      <c r="AHB569" s="180"/>
      <c r="AHC569" s="180"/>
      <c r="AHD569" s="180"/>
      <c r="AHE569" s="180"/>
      <c r="AHF569" s="180"/>
      <c r="AHG569" s="180"/>
      <c r="AHH569" s="180"/>
      <c r="AHI569" s="180"/>
      <c r="AHJ569" s="180"/>
      <c r="AHK569" s="180"/>
      <c r="AHL569" s="180"/>
      <c r="AHM569" s="180"/>
      <c r="AHN569" s="180"/>
      <c r="AHO569" s="180"/>
      <c r="AHP569" s="180"/>
      <c r="AHQ569" s="180"/>
      <c r="AHR569" s="180"/>
      <c r="AHS569" s="180"/>
      <c r="AHT569" s="180"/>
      <c r="AHU569" s="180"/>
      <c r="AHV569" s="180"/>
      <c r="AHW569" s="180"/>
      <c r="AHX569" s="180"/>
      <c r="AHY569" s="180"/>
      <c r="AHZ569" s="180"/>
      <c r="AIA569" s="180"/>
      <c r="AIB569" s="180"/>
      <c r="AIC569" s="180"/>
      <c r="AID569" s="180"/>
      <c r="AIE569" s="180"/>
      <c r="AIF569" s="180"/>
      <c r="AIG569" s="180"/>
      <c r="AIH569" s="180"/>
      <c r="AII569" s="180"/>
      <c r="AIJ569" s="180"/>
      <c r="AIK569" s="180"/>
      <c r="AIL569" s="180"/>
      <c r="AIM569" s="180"/>
      <c r="AIN569" s="180"/>
      <c r="AIO569" s="180"/>
      <c r="AIP569" s="180"/>
      <c r="AIQ569" s="180"/>
      <c r="AIR569" s="180"/>
      <c r="AIS569" s="180"/>
      <c r="AIT569" s="180"/>
      <c r="AIU569" s="180"/>
      <c r="AIV569" s="180"/>
      <c r="AIW569" s="180"/>
      <c r="AIX569" s="180"/>
      <c r="AIY569" s="180"/>
      <c r="AIZ569" s="180"/>
      <c r="AJA569" s="180"/>
      <c r="AJB569" s="180"/>
      <c r="AJC569" s="180"/>
      <c r="AJD569" s="180"/>
      <c r="AJE569" s="180"/>
      <c r="AJF569" s="180"/>
      <c r="AJG569" s="180"/>
      <c r="AJH569" s="180"/>
      <c r="AJI569" s="180"/>
      <c r="AJJ569" s="180"/>
      <c r="AJK569" s="180"/>
      <c r="AJL569" s="180"/>
      <c r="AJM569" s="180"/>
      <c r="AJN569" s="180"/>
      <c r="AJO569" s="180"/>
      <c r="AJP569" s="180"/>
      <c r="AJQ569" s="180"/>
      <c r="AJR569" s="180"/>
      <c r="AJS569" s="180"/>
      <c r="AJT569" s="180"/>
      <c r="AJU569" s="180"/>
      <c r="AJV569" s="180"/>
      <c r="AJW569" s="180"/>
      <c r="AJX569" s="180"/>
      <c r="AJY569" s="180"/>
      <c r="AJZ569" s="180"/>
      <c r="AKA569" s="180"/>
      <c r="AKB569" s="180"/>
      <c r="AKC569" s="180"/>
      <c r="AKD569" s="180"/>
      <c r="AKE569" s="180"/>
      <c r="AKF569" s="180"/>
      <c r="AKG569" s="180"/>
      <c r="AKH569" s="180"/>
      <c r="AKI569" s="180"/>
      <c r="AKJ569" s="180"/>
      <c r="AKK569" s="180"/>
      <c r="AKL569" s="180"/>
      <c r="AKM569" s="180"/>
      <c r="AKN569" s="180"/>
      <c r="AKO569" s="180"/>
      <c r="AKP569" s="180"/>
      <c r="AKQ569" s="180"/>
      <c r="AKR569" s="180"/>
      <c r="AKS569" s="180"/>
      <c r="AKT569" s="180"/>
      <c r="AKU569" s="180"/>
      <c r="AKV569" s="180"/>
      <c r="AKW569" s="180"/>
      <c r="AKX569" s="180"/>
      <c r="AKY569" s="180"/>
      <c r="AKZ569" s="180"/>
      <c r="ALA569" s="180"/>
      <c r="ALB569" s="180"/>
      <c r="ALC569" s="180"/>
      <c r="ALD569" s="180"/>
      <c r="ALE569" s="180"/>
      <c r="ALF569" s="180"/>
      <c r="ALG569" s="180"/>
      <c r="ALH569" s="180"/>
      <c r="ALI569" s="180"/>
      <c r="ALJ569" s="180"/>
      <c r="ALK569" s="180"/>
      <c r="ALL569" s="180"/>
      <c r="ALM569" s="180"/>
      <c r="ALN569" s="180"/>
      <c r="ALO569" s="180"/>
      <c r="ALP569" s="180"/>
      <c r="ALQ569" s="180"/>
      <c r="ALR569" s="180"/>
      <c r="ALS569" s="180"/>
      <c r="ALT569" s="180"/>
      <c r="ALU569" s="180"/>
      <c r="ALV569" s="180"/>
      <c r="ALW569" s="180"/>
      <c r="ALX569" s="180"/>
      <c r="ALY569" s="180"/>
      <c r="ALZ569" s="180"/>
      <c r="AMA569" s="180"/>
      <c r="AMB569" s="180"/>
      <c r="AMC569" s="180"/>
      <c r="AMD569" s="180"/>
      <c r="AME569" s="180"/>
      <c r="AMF569" s="180"/>
      <c r="AMG569" s="180"/>
      <c r="AMH569" s="180"/>
      <c r="AMI569" s="180"/>
      <c r="AMJ569" s="180"/>
    </row>
    <row r="570" spans="1:1024" ht="15.75" x14ac:dyDescent="0.25">
      <c r="A570" s="13"/>
      <c r="B570" s="97"/>
      <c r="C570" s="98"/>
      <c r="D570" s="98"/>
      <c r="E570" s="98"/>
      <c r="F570" s="98"/>
      <c r="G570" s="101"/>
      <c r="H570" s="13"/>
      <c r="I570" s="99"/>
      <c r="J570" s="4"/>
    </row>
    <row r="571" spans="1:1024" ht="15.75" customHeight="1" x14ac:dyDescent="0.25">
      <c r="A571" s="13"/>
      <c r="B571" s="445" t="s">
        <v>70</v>
      </c>
      <c r="C571" s="445"/>
      <c r="D571" s="445"/>
      <c r="E571" s="445"/>
      <c r="F571" s="445"/>
      <c r="G571" s="445"/>
      <c r="H571" s="13"/>
      <c r="I571" s="99"/>
      <c r="J571" s="4"/>
    </row>
    <row r="572" spans="1:1024" ht="15.75" x14ac:dyDescent="0.25">
      <c r="A572" s="13"/>
      <c r="B572" s="416" t="s">
        <v>212</v>
      </c>
      <c r="C572" s="416"/>
      <c r="D572" s="416"/>
      <c r="E572" s="416"/>
      <c r="F572" s="416"/>
      <c r="G572" s="416"/>
      <c r="H572" s="13"/>
      <c r="I572" s="99"/>
      <c r="J572" s="4"/>
    </row>
    <row r="573" spans="1:1024" ht="15.75" x14ac:dyDescent="0.25">
      <c r="A573" s="13"/>
      <c r="B573" s="104" t="s">
        <v>93</v>
      </c>
      <c r="C573" s="47"/>
      <c r="D573" s="47" t="s">
        <v>20</v>
      </c>
      <c r="E573" s="48">
        <v>128.93</v>
      </c>
      <c r="F573" s="47" t="s">
        <v>94</v>
      </c>
      <c r="G573" s="242"/>
      <c r="H573" s="13"/>
      <c r="I573" s="99"/>
      <c r="J573" s="4"/>
    </row>
    <row r="574" spans="1:1024" ht="15.75" x14ac:dyDescent="0.25">
      <c r="A574" s="13"/>
      <c r="B574" s="416" t="s">
        <v>212</v>
      </c>
      <c r="C574" s="416"/>
      <c r="D574" s="416"/>
      <c r="E574" s="416"/>
      <c r="F574" s="416"/>
      <c r="G574" s="416"/>
      <c r="H574" s="13"/>
      <c r="I574" s="99"/>
      <c r="J574" s="4"/>
    </row>
    <row r="575" spans="1:1024" ht="15.75" x14ac:dyDescent="0.25">
      <c r="A575" s="13"/>
      <c r="B575" s="104" t="s">
        <v>95</v>
      </c>
      <c r="C575" s="47"/>
      <c r="D575" s="47" t="s">
        <v>20</v>
      </c>
      <c r="E575" s="48">
        <f>55+57</f>
        <v>112</v>
      </c>
      <c r="F575" s="47" t="s">
        <v>94</v>
      </c>
      <c r="G575" s="242"/>
      <c r="H575" s="13"/>
      <c r="I575" s="99"/>
      <c r="J575" s="4"/>
    </row>
    <row r="576" spans="1:1024" ht="15.75" x14ac:dyDescent="0.25">
      <c r="A576" s="13"/>
      <c r="B576" s="104"/>
      <c r="C576" s="47"/>
      <c r="D576" s="47"/>
      <c r="E576" s="48"/>
      <c r="F576" s="47"/>
      <c r="G576" s="242"/>
      <c r="H576" s="13"/>
      <c r="I576" s="99"/>
      <c r="J576" s="4"/>
    </row>
    <row r="577" spans="1:10" ht="15.75" customHeight="1" x14ac:dyDescent="0.25">
      <c r="A577" s="13"/>
      <c r="B577" s="466" t="s">
        <v>75</v>
      </c>
      <c r="C577" s="466"/>
      <c r="D577" s="98"/>
      <c r="E577" s="98"/>
      <c r="F577" s="98"/>
      <c r="G577" s="101"/>
      <c r="H577" s="13"/>
      <c r="I577" s="99"/>
      <c r="J577" s="4"/>
    </row>
    <row r="578" spans="1:10" ht="15.75" customHeight="1" x14ac:dyDescent="0.25">
      <c r="A578" s="13"/>
      <c r="B578" s="416" t="s">
        <v>213</v>
      </c>
      <c r="C578" s="416"/>
      <c r="D578" s="416"/>
      <c r="E578" s="416"/>
      <c r="F578" s="416"/>
      <c r="G578" s="416"/>
      <c r="H578" s="13"/>
      <c r="I578" s="99"/>
      <c r="J578" s="4"/>
    </row>
    <row r="579" spans="1:10" ht="15.75" x14ac:dyDescent="0.25">
      <c r="A579" s="13"/>
      <c r="B579" s="104" t="s">
        <v>93</v>
      </c>
      <c r="C579" s="47"/>
      <c r="D579" s="47" t="s">
        <v>20</v>
      </c>
      <c r="E579" s="48">
        <v>218.1</v>
      </c>
      <c r="F579" s="47" t="s">
        <v>94</v>
      </c>
      <c r="G579" s="242"/>
      <c r="H579" s="13"/>
      <c r="I579" s="99"/>
      <c r="J579" s="4"/>
    </row>
    <row r="580" spans="1:10" ht="15.75" x14ac:dyDescent="0.25">
      <c r="A580" s="13"/>
      <c r="B580" s="416" t="s">
        <v>213</v>
      </c>
      <c r="C580" s="416"/>
      <c r="D580" s="416"/>
      <c r="E580" s="416"/>
      <c r="F580" s="416"/>
      <c r="G580" s="416"/>
      <c r="H580" s="13"/>
      <c r="I580" s="99"/>
      <c r="J580" s="4"/>
    </row>
    <row r="581" spans="1:10" ht="15.75" x14ac:dyDescent="0.25">
      <c r="A581" s="13"/>
      <c r="B581" s="104" t="s">
        <v>95</v>
      </c>
      <c r="C581" s="47"/>
      <c r="D581" s="47" t="s">
        <v>20</v>
      </c>
      <c r="E581" s="48">
        <v>239</v>
      </c>
      <c r="F581" s="47" t="s">
        <v>94</v>
      </c>
      <c r="G581" s="242"/>
      <c r="H581" s="13"/>
      <c r="I581" s="99"/>
      <c r="J581" s="4"/>
    </row>
    <row r="582" spans="1:10" ht="15.75" x14ac:dyDescent="0.25">
      <c r="A582" s="13"/>
      <c r="B582" s="104"/>
      <c r="C582" s="47"/>
      <c r="D582" s="47"/>
      <c r="E582" s="48"/>
      <c r="F582" s="47"/>
      <c r="G582" s="242"/>
      <c r="H582" s="13"/>
      <c r="I582" s="99"/>
      <c r="J582" s="4"/>
    </row>
    <row r="583" spans="1:10" ht="15.75" customHeight="1" x14ac:dyDescent="0.25">
      <c r="A583" s="13"/>
      <c r="B583" s="466" t="s">
        <v>214</v>
      </c>
      <c r="C583" s="466"/>
      <c r="D583" s="98"/>
      <c r="E583" s="98"/>
      <c r="F583" s="98"/>
      <c r="G583" s="101"/>
      <c r="H583" s="13"/>
      <c r="I583" s="99"/>
      <c r="J583" s="4"/>
    </row>
    <row r="584" spans="1:10" ht="15.75" x14ac:dyDescent="0.25">
      <c r="A584" s="13"/>
      <c r="B584" s="416" t="s">
        <v>215</v>
      </c>
      <c r="C584" s="416"/>
      <c r="D584" s="416"/>
      <c r="E584" s="416"/>
      <c r="F584" s="416"/>
      <c r="G584" s="416"/>
      <c r="H584" s="13"/>
      <c r="I584" s="99"/>
      <c r="J584" s="4"/>
    </row>
    <row r="585" spans="1:10" ht="15.75" customHeight="1" x14ac:dyDescent="0.25">
      <c r="A585" s="13"/>
      <c r="B585" s="104" t="s">
        <v>93</v>
      </c>
      <c r="C585" s="47"/>
      <c r="D585" s="47" t="s">
        <v>20</v>
      </c>
      <c r="E585" s="48">
        <v>60</v>
      </c>
      <c r="F585" s="47" t="s">
        <v>94</v>
      </c>
      <c r="G585" s="242"/>
      <c r="H585" s="13"/>
      <c r="I585" s="99"/>
      <c r="J585" s="4"/>
    </row>
    <row r="586" spans="1:10" ht="15.75" x14ac:dyDescent="0.25">
      <c r="A586" s="13"/>
      <c r="B586" s="416" t="s">
        <v>215</v>
      </c>
      <c r="C586" s="416"/>
      <c r="D586" s="416"/>
      <c r="E586" s="416"/>
      <c r="F586" s="416"/>
      <c r="G586" s="416"/>
      <c r="H586" s="13"/>
      <c r="I586" s="99"/>
      <c r="J586" s="4"/>
    </row>
    <row r="587" spans="1:10" ht="15.75" x14ac:dyDescent="0.25">
      <c r="A587" s="13"/>
      <c r="B587" s="104" t="s">
        <v>95</v>
      </c>
      <c r="C587" s="47"/>
      <c r="D587" s="47" t="s">
        <v>20</v>
      </c>
      <c r="E587" s="48">
        <v>60</v>
      </c>
      <c r="F587" s="47" t="s">
        <v>94</v>
      </c>
      <c r="G587" s="242"/>
      <c r="H587" s="13"/>
      <c r="I587" s="99"/>
      <c r="J587" s="4"/>
    </row>
    <row r="588" spans="1:10" ht="15.75" x14ac:dyDescent="0.25">
      <c r="A588" s="13"/>
      <c r="B588" s="104"/>
      <c r="C588" s="47"/>
      <c r="D588" s="47"/>
      <c r="E588" s="48"/>
      <c r="F588" s="47"/>
      <c r="G588" s="105"/>
      <c r="H588" s="13"/>
      <c r="I588" s="99"/>
      <c r="J588" s="4"/>
    </row>
    <row r="589" spans="1:10" ht="15.75" x14ac:dyDescent="0.25">
      <c r="A589" s="13"/>
      <c r="B589" s="420" t="s">
        <v>96</v>
      </c>
      <c r="C589" s="420"/>
      <c r="D589" s="420"/>
      <c r="E589" s="420"/>
      <c r="F589" s="420"/>
      <c r="G589" s="420"/>
      <c r="H589" s="13"/>
      <c r="I589" s="99"/>
      <c r="J589" s="4"/>
    </row>
    <row r="590" spans="1:10" ht="15.75" x14ac:dyDescent="0.25">
      <c r="A590" s="13"/>
      <c r="B590" s="86" t="s">
        <v>97</v>
      </c>
      <c r="C590" s="84" t="s">
        <v>98</v>
      </c>
      <c r="D590" s="84" t="s">
        <v>99</v>
      </c>
      <c r="E590" s="84" t="s">
        <v>100</v>
      </c>
      <c r="F590" s="84"/>
      <c r="G590" s="105"/>
      <c r="H590" s="13"/>
      <c r="I590" s="99"/>
      <c r="J590" s="4"/>
    </row>
    <row r="591" spans="1:10" ht="15.75" x14ac:dyDescent="0.25">
      <c r="A591" s="13"/>
      <c r="B591" s="58">
        <f>SUM(E573,E575,E579,E581,E585,E587)</f>
        <v>818.03</v>
      </c>
      <c r="C591" s="87">
        <v>0.3</v>
      </c>
      <c r="D591" s="87">
        <v>0.15</v>
      </c>
      <c r="E591" s="87">
        <f>B591*C591*D591</f>
        <v>36.811349999999997</v>
      </c>
      <c r="F591" s="87"/>
      <c r="G591" s="105"/>
      <c r="H591" s="13"/>
      <c r="I591" s="99"/>
      <c r="J591" s="4"/>
    </row>
    <row r="592" spans="1:10" ht="15.75" x14ac:dyDescent="0.25">
      <c r="A592" s="13"/>
      <c r="B592" s="32"/>
      <c r="C592" s="55"/>
      <c r="D592" s="55"/>
      <c r="E592" s="55"/>
      <c r="F592" s="55"/>
      <c r="G592" s="57"/>
      <c r="H592" s="13"/>
      <c r="I592" s="99"/>
      <c r="J592" s="4"/>
    </row>
    <row r="593" spans="1:10" ht="15.75" x14ac:dyDescent="0.25">
      <c r="A593" s="13"/>
      <c r="B593" s="463" t="s">
        <v>61</v>
      </c>
      <c r="C593" s="463"/>
      <c r="D593" s="83">
        <f>SUM(E591)</f>
        <v>36.811349999999997</v>
      </c>
      <c r="E593" s="83" t="s">
        <v>15</v>
      </c>
      <c r="F593" s="87"/>
      <c r="G593" s="105"/>
      <c r="H593" s="13"/>
      <c r="I593" s="99"/>
      <c r="J593" s="4"/>
    </row>
    <row r="594" spans="1:10" ht="15.75" x14ac:dyDescent="0.25">
      <c r="A594" s="13"/>
      <c r="B594" s="58"/>
      <c r="C594" s="87"/>
      <c r="D594" s="87"/>
      <c r="E594" s="87"/>
      <c r="F594" s="87"/>
      <c r="G594" s="105"/>
      <c r="H594" s="13"/>
      <c r="I594" s="99"/>
      <c r="J594" s="4"/>
    </row>
    <row r="595" spans="1:10" ht="15.75" x14ac:dyDescent="0.25">
      <c r="A595" s="16"/>
      <c r="B595" s="58"/>
      <c r="C595" s="87"/>
      <c r="D595" s="87"/>
      <c r="E595" s="87"/>
      <c r="F595" s="87"/>
      <c r="G595" s="105"/>
      <c r="H595" s="16"/>
      <c r="I595" s="16"/>
      <c r="J595" s="4"/>
    </row>
    <row r="596" spans="1:10" ht="15.75" x14ac:dyDescent="0.25">
      <c r="A596" s="16"/>
      <c r="B596" s="246"/>
      <c r="C596" s="87"/>
      <c r="D596" s="87"/>
      <c r="E596" s="87"/>
      <c r="F596" s="87"/>
      <c r="G596" s="242"/>
      <c r="H596" s="16"/>
      <c r="I596" s="16"/>
      <c r="J596" s="4"/>
    </row>
    <row r="597" spans="1:10" ht="15.75" x14ac:dyDescent="0.25">
      <c r="A597" s="16"/>
      <c r="B597" s="246"/>
      <c r="C597" s="87"/>
      <c r="D597" s="87"/>
      <c r="E597" s="87"/>
      <c r="F597" s="87"/>
      <c r="G597" s="242"/>
      <c r="H597" s="16"/>
      <c r="I597" s="16"/>
      <c r="J597" s="4"/>
    </row>
    <row r="598" spans="1:10" ht="15.75" x14ac:dyDescent="0.25">
      <c r="A598" s="16"/>
      <c r="B598" s="246"/>
      <c r="C598" s="87"/>
      <c r="D598" s="87"/>
      <c r="E598" s="87"/>
      <c r="F598" s="87"/>
      <c r="G598" s="242"/>
      <c r="H598" s="16"/>
      <c r="I598" s="16"/>
      <c r="J598" s="4"/>
    </row>
    <row r="599" spans="1:10" ht="15.75" x14ac:dyDescent="0.25">
      <c r="A599" s="16"/>
      <c r="B599" s="246"/>
      <c r="C599" s="87"/>
      <c r="D599" s="87"/>
      <c r="E599" s="87"/>
      <c r="F599" s="87"/>
      <c r="G599" s="242"/>
      <c r="H599" s="16"/>
      <c r="I599" s="16"/>
      <c r="J599" s="4"/>
    </row>
    <row r="600" spans="1:10" ht="15.75" x14ac:dyDescent="0.25">
      <c r="A600" s="16"/>
      <c r="B600" s="246"/>
      <c r="C600" s="87"/>
      <c r="D600" s="87"/>
      <c r="E600" s="87"/>
      <c r="F600" s="87"/>
      <c r="G600" s="242"/>
      <c r="H600" s="16"/>
      <c r="I600" s="16"/>
      <c r="J600" s="4"/>
    </row>
    <row r="601" spans="1:10" ht="15.75" x14ac:dyDescent="0.25">
      <c r="A601" s="16"/>
      <c r="B601" s="246"/>
      <c r="C601" s="87"/>
      <c r="D601" s="87"/>
      <c r="E601" s="87"/>
      <c r="F601" s="87"/>
      <c r="G601" s="242"/>
      <c r="H601" s="16"/>
      <c r="I601" s="16"/>
      <c r="J601" s="4"/>
    </row>
    <row r="602" spans="1:10" ht="15.75" x14ac:dyDescent="0.25">
      <c r="A602" s="16"/>
      <c r="B602" s="246"/>
      <c r="C602" s="87"/>
      <c r="D602" s="87"/>
      <c r="E602" s="87"/>
      <c r="F602" s="87"/>
      <c r="G602" s="242"/>
      <c r="H602" s="16"/>
      <c r="I602" s="16"/>
      <c r="J602" s="4"/>
    </row>
    <row r="603" spans="1:10" ht="15.75" x14ac:dyDescent="0.25">
      <c r="A603" s="16"/>
      <c r="B603" s="246"/>
      <c r="C603" s="87"/>
      <c r="D603" s="87"/>
      <c r="E603" s="87"/>
      <c r="F603" s="87"/>
      <c r="G603" s="242"/>
      <c r="H603" s="16"/>
      <c r="I603" s="16"/>
      <c r="J603" s="4"/>
    </row>
    <row r="604" spans="1:10" ht="15.75" x14ac:dyDescent="0.25">
      <c r="A604" s="16"/>
      <c r="B604" s="246"/>
      <c r="C604" s="87"/>
      <c r="D604" s="87"/>
      <c r="E604" s="87"/>
      <c r="F604" s="87"/>
      <c r="G604" s="242"/>
      <c r="H604" s="16"/>
      <c r="I604" s="16"/>
      <c r="J604" s="4"/>
    </row>
    <row r="605" spans="1:10" ht="15.75" x14ac:dyDescent="0.25">
      <c r="A605" s="16"/>
      <c r="B605" s="246"/>
      <c r="C605" s="87"/>
      <c r="D605" s="87"/>
      <c r="E605" s="87"/>
      <c r="F605" s="87"/>
      <c r="G605" s="242"/>
      <c r="H605" s="16"/>
      <c r="I605" s="16"/>
      <c r="J605" s="4"/>
    </row>
    <row r="606" spans="1:10" ht="15.75" x14ac:dyDescent="0.25">
      <c r="A606" s="16"/>
      <c r="B606" s="246"/>
      <c r="C606" s="87"/>
      <c r="D606" s="87"/>
      <c r="E606" s="87"/>
      <c r="F606" s="87"/>
      <c r="G606" s="242"/>
      <c r="H606" s="16"/>
      <c r="I606" s="16"/>
      <c r="J606" s="4"/>
    </row>
    <row r="607" spans="1:10" ht="15.75" x14ac:dyDescent="0.25">
      <c r="A607" s="16"/>
      <c r="B607" s="58"/>
      <c r="C607" s="87"/>
      <c r="D607" s="87"/>
      <c r="E607" s="87"/>
      <c r="F607" s="87"/>
      <c r="G607" s="105"/>
      <c r="H607" s="16"/>
      <c r="I607" s="16"/>
      <c r="J607" s="4"/>
    </row>
    <row r="608" spans="1:10" ht="15.75" x14ac:dyDescent="0.25">
      <c r="A608" s="16"/>
      <c r="B608" s="254"/>
      <c r="C608" s="87"/>
      <c r="D608" s="87"/>
      <c r="E608" s="87"/>
      <c r="F608" s="87"/>
      <c r="G608" s="259"/>
      <c r="H608" s="16"/>
      <c r="I608" s="16"/>
      <c r="J608" s="4"/>
    </row>
    <row r="609" spans="1:10" ht="23.25" customHeight="1" x14ac:dyDescent="0.25">
      <c r="A609" s="261" t="s">
        <v>274</v>
      </c>
      <c r="B609" s="411" t="s">
        <v>275</v>
      </c>
      <c r="C609" s="411"/>
      <c r="D609" s="411"/>
      <c r="E609" s="411"/>
      <c r="F609" s="411"/>
      <c r="G609" s="411"/>
      <c r="H609" s="262" t="s">
        <v>15</v>
      </c>
      <c r="I609" s="263">
        <f>E616</f>
        <v>79.999499999999998</v>
      </c>
      <c r="J609" s="4"/>
    </row>
    <row r="610" spans="1:10" ht="15.75" x14ac:dyDescent="0.25">
      <c r="A610" s="16"/>
      <c r="B610" s="254"/>
      <c r="C610" s="87"/>
      <c r="D610" s="87"/>
      <c r="E610" s="87"/>
      <c r="F610" s="87"/>
      <c r="G610" s="259"/>
      <c r="H610" s="16"/>
      <c r="I610" s="16"/>
      <c r="J610" s="4"/>
    </row>
    <row r="611" spans="1:10" ht="15.75" x14ac:dyDescent="0.25">
      <c r="A611" s="16"/>
      <c r="B611" s="466" t="s">
        <v>75</v>
      </c>
      <c r="C611" s="466"/>
      <c r="D611" s="98"/>
      <c r="E611" s="98"/>
      <c r="F611" s="98"/>
      <c r="G611" s="101"/>
      <c r="H611" s="16"/>
      <c r="I611" s="16"/>
      <c r="J611" s="4"/>
    </row>
    <row r="612" spans="1:10" ht="15.75" x14ac:dyDescent="0.25">
      <c r="A612" s="16"/>
      <c r="B612" s="492" t="s">
        <v>279</v>
      </c>
      <c r="C612" s="492"/>
      <c r="D612" s="492"/>
      <c r="E612" s="492"/>
      <c r="F612" s="492"/>
      <c r="G612" s="492"/>
      <c r="H612" s="16"/>
      <c r="I612" s="16"/>
      <c r="J612" s="4"/>
    </row>
    <row r="613" spans="1:10" ht="15.75" x14ac:dyDescent="0.25">
      <c r="A613" s="16"/>
      <c r="B613" s="349" t="s">
        <v>276</v>
      </c>
      <c r="C613" s="350"/>
      <c r="D613" s="350"/>
      <c r="E613" s="350"/>
      <c r="F613" s="350"/>
      <c r="G613" s="351"/>
      <c r="H613" s="16"/>
      <c r="I613" s="16"/>
      <c r="J613" s="4"/>
    </row>
    <row r="614" spans="1:10" ht="15.75" x14ac:dyDescent="0.25">
      <c r="A614" s="16"/>
      <c r="B614" s="352">
        <v>380.95</v>
      </c>
      <c r="C614" s="350">
        <v>3</v>
      </c>
      <c r="D614" s="350">
        <v>7.0000000000000007E-2</v>
      </c>
      <c r="E614" s="350">
        <f>B614*C614*D614</f>
        <v>79.999499999999998</v>
      </c>
      <c r="F614" s="350"/>
      <c r="G614" s="351"/>
      <c r="H614" s="16"/>
      <c r="I614" s="16"/>
      <c r="J614" s="4"/>
    </row>
    <row r="615" spans="1:10" ht="15.75" x14ac:dyDescent="0.25">
      <c r="A615" s="16"/>
      <c r="B615" s="254"/>
      <c r="C615" s="87"/>
      <c r="D615" s="87"/>
      <c r="E615" s="87"/>
      <c r="F615" s="87"/>
      <c r="G615" s="259"/>
      <c r="H615" s="16"/>
      <c r="I615" s="16"/>
      <c r="J615" s="4"/>
    </row>
    <row r="616" spans="1:10" ht="15.75" x14ac:dyDescent="0.25">
      <c r="A616" s="16"/>
      <c r="B616" s="348" t="s">
        <v>277</v>
      </c>
      <c r="C616" s="87"/>
      <c r="D616" s="87"/>
      <c r="E616" s="87">
        <f>E614</f>
        <v>79.999499999999998</v>
      </c>
      <c r="F616" s="87"/>
      <c r="G616" s="259"/>
      <c r="H616" s="16"/>
      <c r="I616" s="16"/>
      <c r="J616" s="4"/>
    </row>
    <row r="617" spans="1:10" ht="15.75" x14ac:dyDescent="0.25">
      <c r="A617" s="16"/>
      <c r="B617" s="254"/>
      <c r="C617" s="87"/>
      <c r="D617" s="87"/>
      <c r="E617" s="87"/>
      <c r="F617" s="87"/>
      <c r="G617" s="259"/>
      <c r="H617" s="16"/>
      <c r="I617" s="16"/>
      <c r="J617" s="4"/>
    </row>
    <row r="618" spans="1:10" ht="15.75" x14ac:dyDescent="0.25">
      <c r="A618" s="16"/>
      <c r="B618" s="254"/>
      <c r="C618" s="87"/>
      <c r="D618" s="87"/>
      <c r="E618" s="87"/>
      <c r="F618" s="87"/>
      <c r="G618" s="259"/>
      <c r="H618" s="16"/>
      <c r="I618" s="16"/>
      <c r="J618" s="4"/>
    </row>
    <row r="619" spans="1:10" ht="15.75" x14ac:dyDescent="0.25">
      <c r="A619" s="16"/>
      <c r="B619" s="254"/>
      <c r="C619" s="87"/>
      <c r="D619" s="87"/>
      <c r="E619" s="87"/>
      <c r="F619" s="87"/>
      <c r="G619" s="259"/>
      <c r="H619" s="16"/>
      <c r="I619" s="16"/>
      <c r="J619" s="4"/>
    </row>
    <row r="620" spans="1:10" ht="15.75" x14ac:dyDescent="0.25">
      <c r="A620" s="16"/>
      <c r="B620" s="254"/>
      <c r="C620" s="87"/>
      <c r="D620" s="87"/>
      <c r="E620" s="87"/>
      <c r="F620" s="87"/>
      <c r="G620" s="259"/>
      <c r="H620" s="16"/>
      <c r="I620" s="16"/>
      <c r="J620" s="4"/>
    </row>
    <row r="621" spans="1:10" ht="15.75" x14ac:dyDescent="0.25">
      <c r="A621" s="16"/>
      <c r="B621" s="254"/>
      <c r="C621" s="87"/>
      <c r="D621" s="87"/>
      <c r="E621" s="87"/>
      <c r="F621" s="87"/>
      <c r="G621" s="259"/>
      <c r="H621" s="16"/>
      <c r="I621" s="16"/>
      <c r="J621" s="4"/>
    </row>
    <row r="622" spans="1:10" ht="15.75" x14ac:dyDescent="0.25">
      <c r="A622" s="16"/>
      <c r="B622" s="254"/>
      <c r="C622" s="87"/>
      <c r="D622" s="87"/>
      <c r="E622" s="87"/>
      <c r="F622" s="87"/>
      <c r="G622" s="259"/>
      <c r="H622" s="16"/>
      <c r="I622" s="16"/>
      <c r="J622" s="4"/>
    </row>
    <row r="623" spans="1:10" ht="15.75" x14ac:dyDescent="0.25">
      <c r="A623" s="16"/>
      <c r="B623" s="254"/>
      <c r="C623" s="87"/>
      <c r="D623" s="87"/>
      <c r="E623" s="87"/>
      <c r="F623" s="87"/>
      <c r="G623" s="259"/>
      <c r="H623" s="16"/>
      <c r="I623" s="16"/>
      <c r="J623" s="4"/>
    </row>
    <row r="624" spans="1:10" ht="15.75" x14ac:dyDescent="0.25">
      <c r="A624" s="16"/>
      <c r="B624" s="254"/>
      <c r="C624" s="87"/>
      <c r="D624" s="87"/>
      <c r="E624" s="87"/>
      <c r="F624" s="87"/>
      <c r="G624" s="259"/>
      <c r="H624" s="16"/>
      <c r="I624" s="16"/>
      <c r="J624" s="4"/>
    </row>
    <row r="625" spans="1:1024" ht="15.75" x14ac:dyDescent="0.25">
      <c r="A625" s="16"/>
      <c r="B625" s="254"/>
      <c r="C625" s="87"/>
      <c r="D625" s="87"/>
      <c r="E625" s="87"/>
      <c r="F625" s="87"/>
      <c r="G625" s="259"/>
      <c r="H625" s="16"/>
      <c r="I625" s="16"/>
      <c r="J625" s="4"/>
    </row>
    <row r="626" spans="1:1024" ht="15.75" x14ac:dyDescent="0.25">
      <c r="A626" s="16"/>
      <c r="B626" s="254"/>
      <c r="C626" s="87"/>
      <c r="D626" s="87"/>
      <c r="E626" s="87"/>
      <c r="F626" s="87"/>
      <c r="G626" s="259"/>
      <c r="H626" s="16"/>
      <c r="I626" s="16"/>
      <c r="J626" s="4"/>
    </row>
    <row r="627" spans="1:1024" ht="15.75" x14ac:dyDescent="0.25">
      <c r="A627" s="16"/>
      <c r="B627" s="254"/>
      <c r="C627" s="87"/>
      <c r="D627" s="87"/>
      <c r="E627" s="87"/>
      <c r="F627" s="87"/>
      <c r="G627" s="259"/>
      <c r="H627" s="16"/>
      <c r="I627" s="16"/>
      <c r="J627" s="4"/>
    </row>
    <row r="628" spans="1:1024" ht="15.75" x14ac:dyDescent="0.25">
      <c r="A628" s="16"/>
      <c r="B628" s="254"/>
      <c r="C628" s="87"/>
      <c r="D628" s="87"/>
      <c r="E628" s="87"/>
      <c r="F628" s="87"/>
      <c r="G628" s="259"/>
      <c r="H628" s="16"/>
      <c r="I628" s="16"/>
      <c r="J628" s="4"/>
    </row>
    <row r="629" spans="1:1024" ht="15.75" x14ac:dyDescent="0.25">
      <c r="A629" s="16"/>
      <c r="B629" s="254"/>
      <c r="C629" s="87"/>
      <c r="D629" s="87"/>
      <c r="E629" s="87"/>
      <c r="F629" s="87"/>
      <c r="G629" s="259"/>
      <c r="H629" s="16"/>
      <c r="I629" s="16"/>
      <c r="J629" s="4"/>
    </row>
    <row r="630" spans="1:1024" ht="15.75" x14ac:dyDescent="0.25">
      <c r="A630" s="16"/>
      <c r="B630" s="254"/>
      <c r="C630" s="87"/>
      <c r="D630" s="87"/>
      <c r="E630" s="87"/>
      <c r="F630" s="87"/>
      <c r="G630" s="259"/>
      <c r="H630" s="16"/>
      <c r="I630" s="16"/>
      <c r="J630" s="4"/>
    </row>
    <row r="631" spans="1:1024" ht="15.75" x14ac:dyDescent="0.25">
      <c r="A631" s="16"/>
      <c r="B631" s="254"/>
      <c r="C631" s="87"/>
      <c r="D631" s="87"/>
      <c r="E631" s="87"/>
      <c r="F631" s="87"/>
      <c r="G631" s="259"/>
      <c r="H631" s="16"/>
      <c r="I631" s="16"/>
      <c r="J631" s="4"/>
    </row>
    <row r="632" spans="1:1024" s="181" customFormat="1" ht="23.25" customHeight="1" x14ac:dyDescent="0.25">
      <c r="A632" s="261" t="s">
        <v>103</v>
      </c>
      <c r="B632" s="411" t="s">
        <v>104</v>
      </c>
      <c r="C632" s="411"/>
      <c r="D632" s="411"/>
      <c r="E632" s="411"/>
      <c r="F632" s="411"/>
      <c r="G632" s="411"/>
      <c r="H632" s="262" t="s">
        <v>15</v>
      </c>
      <c r="I632" s="263">
        <f>D654</f>
        <v>87.04000000000002</v>
      </c>
      <c r="J632" s="179"/>
      <c r="K632" s="180"/>
      <c r="L632" s="180"/>
      <c r="M632" s="180"/>
      <c r="N632" s="180"/>
      <c r="O632" s="180"/>
      <c r="P632" s="180"/>
      <c r="Q632" s="180"/>
      <c r="R632" s="180"/>
      <c r="S632" s="180"/>
      <c r="T632" s="180"/>
      <c r="U632" s="180"/>
      <c r="V632" s="180"/>
      <c r="W632" s="180"/>
      <c r="X632" s="180"/>
      <c r="Y632" s="180"/>
      <c r="Z632" s="180"/>
      <c r="AA632" s="180"/>
      <c r="AB632" s="180"/>
      <c r="AC632" s="180"/>
      <c r="AD632" s="180"/>
      <c r="AE632" s="180"/>
      <c r="AF632" s="180"/>
      <c r="AG632" s="180"/>
      <c r="AH632" s="180"/>
      <c r="AI632" s="180"/>
      <c r="AJ632" s="180"/>
      <c r="AK632" s="180"/>
      <c r="AL632" s="180"/>
      <c r="AM632" s="180"/>
      <c r="AN632" s="180"/>
      <c r="AO632" s="180"/>
      <c r="AP632" s="180"/>
      <c r="AQ632" s="180"/>
      <c r="AR632" s="180"/>
      <c r="AS632" s="180"/>
      <c r="AT632" s="180"/>
      <c r="AU632" s="180"/>
      <c r="AV632" s="180"/>
      <c r="AW632" s="180"/>
      <c r="AX632" s="180"/>
      <c r="AY632" s="180"/>
      <c r="AZ632" s="180"/>
      <c r="BA632" s="180"/>
      <c r="BB632" s="180"/>
      <c r="BC632" s="180"/>
      <c r="BD632" s="180"/>
      <c r="BE632" s="180"/>
      <c r="BF632" s="180"/>
      <c r="BG632" s="180"/>
      <c r="BH632" s="180"/>
      <c r="BI632" s="180"/>
      <c r="BJ632" s="180"/>
      <c r="BK632" s="180"/>
      <c r="BL632" s="180"/>
      <c r="BM632" s="180"/>
      <c r="BN632" s="180"/>
      <c r="BO632" s="180"/>
      <c r="BP632" s="180"/>
      <c r="BQ632" s="180"/>
      <c r="BR632" s="180"/>
      <c r="BS632" s="180"/>
      <c r="BT632" s="180"/>
      <c r="BU632" s="180"/>
      <c r="BV632" s="180"/>
      <c r="BW632" s="180"/>
      <c r="BX632" s="180"/>
      <c r="BY632" s="180"/>
      <c r="BZ632" s="180"/>
      <c r="CA632" s="180"/>
      <c r="CB632" s="180"/>
      <c r="CC632" s="180"/>
      <c r="CD632" s="180"/>
      <c r="CE632" s="180"/>
      <c r="CF632" s="180"/>
      <c r="CG632" s="180"/>
      <c r="CH632" s="180"/>
      <c r="CI632" s="180"/>
      <c r="CJ632" s="180"/>
      <c r="CK632" s="180"/>
      <c r="CL632" s="180"/>
      <c r="CM632" s="180"/>
      <c r="CN632" s="180"/>
      <c r="CO632" s="180"/>
      <c r="CP632" s="180"/>
      <c r="CQ632" s="180"/>
      <c r="CR632" s="180"/>
      <c r="CS632" s="180"/>
      <c r="CT632" s="180"/>
      <c r="CU632" s="180"/>
      <c r="CV632" s="180"/>
      <c r="CW632" s="180"/>
      <c r="CX632" s="180"/>
      <c r="CY632" s="180"/>
      <c r="CZ632" s="180"/>
      <c r="DA632" s="180"/>
      <c r="DB632" s="180"/>
      <c r="DC632" s="180"/>
      <c r="DD632" s="180"/>
      <c r="DE632" s="180"/>
      <c r="DF632" s="180"/>
      <c r="DG632" s="180"/>
      <c r="DH632" s="180"/>
      <c r="DI632" s="180"/>
      <c r="DJ632" s="180"/>
      <c r="DK632" s="180"/>
      <c r="DL632" s="180"/>
      <c r="DM632" s="180"/>
      <c r="DN632" s="180"/>
      <c r="DO632" s="180"/>
      <c r="DP632" s="180"/>
      <c r="DQ632" s="180"/>
      <c r="DR632" s="180"/>
      <c r="DS632" s="180"/>
      <c r="DT632" s="180"/>
      <c r="DU632" s="180"/>
      <c r="DV632" s="180"/>
      <c r="DW632" s="180"/>
      <c r="DX632" s="180"/>
      <c r="DY632" s="180"/>
      <c r="DZ632" s="180"/>
      <c r="EA632" s="180"/>
      <c r="EB632" s="180"/>
      <c r="EC632" s="180"/>
      <c r="ED632" s="180"/>
      <c r="EE632" s="180"/>
      <c r="EF632" s="180"/>
      <c r="EG632" s="180"/>
      <c r="EH632" s="180"/>
      <c r="EI632" s="180"/>
      <c r="EJ632" s="180"/>
      <c r="EK632" s="180"/>
      <c r="EL632" s="180"/>
      <c r="EM632" s="180"/>
      <c r="EN632" s="180"/>
      <c r="EO632" s="180"/>
      <c r="EP632" s="180"/>
      <c r="EQ632" s="180"/>
      <c r="ER632" s="180"/>
      <c r="ES632" s="180"/>
      <c r="ET632" s="180"/>
      <c r="EU632" s="180"/>
      <c r="EV632" s="180"/>
      <c r="EW632" s="180"/>
      <c r="EX632" s="180"/>
      <c r="EY632" s="180"/>
      <c r="EZ632" s="180"/>
      <c r="FA632" s="180"/>
      <c r="FB632" s="180"/>
      <c r="FC632" s="180"/>
      <c r="FD632" s="180"/>
      <c r="FE632" s="180"/>
      <c r="FF632" s="180"/>
      <c r="FG632" s="180"/>
      <c r="FH632" s="180"/>
      <c r="FI632" s="180"/>
      <c r="FJ632" s="180"/>
      <c r="FK632" s="180"/>
      <c r="FL632" s="180"/>
      <c r="FM632" s="180"/>
      <c r="FN632" s="180"/>
      <c r="FO632" s="180"/>
      <c r="FP632" s="180"/>
      <c r="FQ632" s="180"/>
      <c r="FR632" s="180"/>
      <c r="FS632" s="180"/>
      <c r="FT632" s="180"/>
      <c r="FU632" s="180"/>
      <c r="FV632" s="180"/>
      <c r="FW632" s="180"/>
      <c r="FX632" s="180"/>
      <c r="FY632" s="180"/>
      <c r="FZ632" s="180"/>
      <c r="GA632" s="180"/>
      <c r="GB632" s="180"/>
      <c r="GC632" s="180"/>
      <c r="GD632" s="180"/>
      <c r="GE632" s="180"/>
      <c r="GF632" s="180"/>
      <c r="GG632" s="180"/>
      <c r="GH632" s="180"/>
      <c r="GI632" s="180"/>
      <c r="GJ632" s="180"/>
      <c r="GK632" s="180"/>
      <c r="GL632" s="180"/>
      <c r="GM632" s="180"/>
      <c r="GN632" s="180"/>
      <c r="GO632" s="180"/>
      <c r="GP632" s="180"/>
      <c r="GQ632" s="180"/>
      <c r="GR632" s="180"/>
      <c r="GS632" s="180"/>
      <c r="GT632" s="180"/>
      <c r="GU632" s="180"/>
      <c r="GV632" s="180"/>
      <c r="GW632" s="180"/>
      <c r="GX632" s="180"/>
      <c r="GY632" s="180"/>
      <c r="GZ632" s="180"/>
      <c r="HA632" s="180"/>
      <c r="HB632" s="180"/>
      <c r="HC632" s="180"/>
      <c r="HD632" s="180"/>
      <c r="HE632" s="180"/>
      <c r="HF632" s="180"/>
      <c r="HG632" s="180"/>
      <c r="HH632" s="180"/>
      <c r="HI632" s="180"/>
      <c r="HJ632" s="180"/>
      <c r="HK632" s="180"/>
      <c r="HL632" s="180"/>
      <c r="HM632" s="180"/>
      <c r="HN632" s="180"/>
      <c r="HO632" s="180"/>
      <c r="HP632" s="180"/>
      <c r="HQ632" s="180"/>
      <c r="HR632" s="180"/>
      <c r="HS632" s="180"/>
      <c r="HT632" s="180"/>
      <c r="HU632" s="180"/>
      <c r="HV632" s="180"/>
      <c r="HW632" s="180"/>
      <c r="HX632" s="180"/>
      <c r="HY632" s="180"/>
      <c r="HZ632" s="180"/>
      <c r="IA632" s="180"/>
      <c r="IB632" s="180"/>
      <c r="IC632" s="180"/>
      <c r="ID632" s="180"/>
      <c r="IE632" s="180"/>
      <c r="IF632" s="180"/>
      <c r="IG632" s="180"/>
      <c r="IH632" s="180"/>
      <c r="II632" s="180"/>
      <c r="IJ632" s="180"/>
      <c r="IK632" s="180"/>
      <c r="IL632" s="180"/>
      <c r="IM632" s="180"/>
      <c r="IN632" s="180"/>
      <c r="IO632" s="180"/>
      <c r="IP632" s="180"/>
      <c r="IQ632" s="180"/>
      <c r="IR632" s="180"/>
      <c r="IS632" s="180"/>
      <c r="IT632" s="180"/>
      <c r="IU632" s="180"/>
      <c r="IV632" s="180"/>
      <c r="IW632" s="180"/>
      <c r="IX632" s="180"/>
      <c r="IY632" s="180"/>
      <c r="IZ632" s="180"/>
      <c r="JA632" s="180"/>
      <c r="JB632" s="180"/>
      <c r="JC632" s="180"/>
      <c r="JD632" s="180"/>
      <c r="JE632" s="180"/>
      <c r="JF632" s="180"/>
      <c r="JG632" s="180"/>
      <c r="JH632" s="180"/>
      <c r="JI632" s="180"/>
      <c r="JJ632" s="180"/>
      <c r="JK632" s="180"/>
      <c r="JL632" s="180"/>
      <c r="JM632" s="180"/>
      <c r="JN632" s="180"/>
      <c r="JO632" s="180"/>
      <c r="JP632" s="180"/>
      <c r="JQ632" s="180"/>
      <c r="JR632" s="180"/>
      <c r="JS632" s="180"/>
      <c r="JT632" s="180"/>
      <c r="JU632" s="180"/>
      <c r="JV632" s="180"/>
      <c r="JW632" s="180"/>
      <c r="JX632" s="180"/>
      <c r="JY632" s="180"/>
      <c r="JZ632" s="180"/>
      <c r="KA632" s="180"/>
      <c r="KB632" s="180"/>
      <c r="KC632" s="180"/>
      <c r="KD632" s="180"/>
      <c r="KE632" s="180"/>
      <c r="KF632" s="180"/>
      <c r="KG632" s="180"/>
      <c r="KH632" s="180"/>
      <c r="KI632" s="180"/>
      <c r="KJ632" s="180"/>
      <c r="KK632" s="180"/>
      <c r="KL632" s="180"/>
      <c r="KM632" s="180"/>
      <c r="KN632" s="180"/>
      <c r="KO632" s="180"/>
      <c r="KP632" s="180"/>
      <c r="KQ632" s="180"/>
      <c r="KR632" s="180"/>
      <c r="KS632" s="180"/>
      <c r="KT632" s="180"/>
      <c r="KU632" s="180"/>
      <c r="KV632" s="180"/>
      <c r="KW632" s="180"/>
      <c r="KX632" s="180"/>
      <c r="KY632" s="180"/>
      <c r="KZ632" s="180"/>
      <c r="LA632" s="180"/>
      <c r="LB632" s="180"/>
      <c r="LC632" s="180"/>
      <c r="LD632" s="180"/>
      <c r="LE632" s="180"/>
      <c r="LF632" s="180"/>
      <c r="LG632" s="180"/>
      <c r="LH632" s="180"/>
      <c r="LI632" s="180"/>
      <c r="LJ632" s="180"/>
      <c r="LK632" s="180"/>
      <c r="LL632" s="180"/>
      <c r="LM632" s="180"/>
      <c r="LN632" s="180"/>
      <c r="LO632" s="180"/>
      <c r="LP632" s="180"/>
      <c r="LQ632" s="180"/>
      <c r="LR632" s="180"/>
      <c r="LS632" s="180"/>
      <c r="LT632" s="180"/>
      <c r="LU632" s="180"/>
      <c r="LV632" s="180"/>
      <c r="LW632" s="180"/>
      <c r="LX632" s="180"/>
      <c r="LY632" s="180"/>
      <c r="LZ632" s="180"/>
      <c r="MA632" s="180"/>
      <c r="MB632" s="180"/>
      <c r="MC632" s="180"/>
      <c r="MD632" s="180"/>
      <c r="ME632" s="180"/>
      <c r="MF632" s="180"/>
      <c r="MG632" s="180"/>
      <c r="MH632" s="180"/>
      <c r="MI632" s="180"/>
      <c r="MJ632" s="180"/>
      <c r="MK632" s="180"/>
      <c r="ML632" s="180"/>
      <c r="MM632" s="180"/>
      <c r="MN632" s="180"/>
      <c r="MO632" s="180"/>
      <c r="MP632" s="180"/>
      <c r="MQ632" s="180"/>
      <c r="MR632" s="180"/>
      <c r="MS632" s="180"/>
      <c r="MT632" s="180"/>
      <c r="MU632" s="180"/>
      <c r="MV632" s="180"/>
      <c r="MW632" s="180"/>
      <c r="MX632" s="180"/>
      <c r="MY632" s="180"/>
      <c r="MZ632" s="180"/>
      <c r="NA632" s="180"/>
      <c r="NB632" s="180"/>
      <c r="NC632" s="180"/>
      <c r="ND632" s="180"/>
      <c r="NE632" s="180"/>
      <c r="NF632" s="180"/>
      <c r="NG632" s="180"/>
      <c r="NH632" s="180"/>
      <c r="NI632" s="180"/>
      <c r="NJ632" s="180"/>
      <c r="NK632" s="180"/>
      <c r="NL632" s="180"/>
      <c r="NM632" s="180"/>
      <c r="NN632" s="180"/>
      <c r="NO632" s="180"/>
      <c r="NP632" s="180"/>
      <c r="NQ632" s="180"/>
      <c r="NR632" s="180"/>
      <c r="NS632" s="180"/>
      <c r="NT632" s="180"/>
      <c r="NU632" s="180"/>
      <c r="NV632" s="180"/>
      <c r="NW632" s="180"/>
      <c r="NX632" s="180"/>
      <c r="NY632" s="180"/>
      <c r="NZ632" s="180"/>
      <c r="OA632" s="180"/>
      <c r="OB632" s="180"/>
      <c r="OC632" s="180"/>
      <c r="OD632" s="180"/>
      <c r="OE632" s="180"/>
      <c r="OF632" s="180"/>
      <c r="OG632" s="180"/>
      <c r="OH632" s="180"/>
      <c r="OI632" s="180"/>
      <c r="OJ632" s="180"/>
      <c r="OK632" s="180"/>
      <c r="OL632" s="180"/>
      <c r="OM632" s="180"/>
      <c r="ON632" s="180"/>
      <c r="OO632" s="180"/>
      <c r="OP632" s="180"/>
      <c r="OQ632" s="180"/>
      <c r="OR632" s="180"/>
      <c r="OS632" s="180"/>
      <c r="OT632" s="180"/>
      <c r="OU632" s="180"/>
      <c r="OV632" s="180"/>
      <c r="OW632" s="180"/>
      <c r="OX632" s="180"/>
      <c r="OY632" s="180"/>
      <c r="OZ632" s="180"/>
      <c r="PA632" s="180"/>
      <c r="PB632" s="180"/>
      <c r="PC632" s="180"/>
      <c r="PD632" s="180"/>
      <c r="PE632" s="180"/>
      <c r="PF632" s="180"/>
      <c r="PG632" s="180"/>
      <c r="PH632" s="180"/>
      <c r="PI632" s="180"/>
      <c r="PJ632" s="180"/>
      <c r="PK632" s="180"/>
      <c r="PL632" s="180"/>
      <c r="PM632" s="180"/>
      <c r="PN632" s="180"/>
      <c r="PO632" s="180"/>
      <c r="PP632" s="180"/>
      <c r="PQ632" s="180"/>
      <c r="PR632" s="180"/>
      <c r="PS632" s="180"/>
      <c r="PT632" s="180"/>
      <c r="PU632" s="180"/>
      <c r="PV632" s="180"/>
      <c r="PW632" s="180"/>
      <c r="PX632" s="180"/>
      <c r="PY632" s="180"/>
      <c r="PZ632" s="180"/>
      <c r="QA632" s="180"/>
      <c r="QB632" s="180"/>
      <c r="QC632" s="180"/>
      <c r="QD632" s="180"/>
      <c r="QE632" s="180"/>
      <c r="QF632" s="180"/>
      <c r="QG632" s="180"/>
      <c r="QH632" s="180"/>
      <c r="QI632" s="180"/>
      <c r="QJ632" s="180"/>
      <c r="QK632" s="180"/>
      <c r="QL632" s="180"/>
      <c r="QM632" s="180"/>
      <c r="QN632" s="180"/>
      <c r="QO632" s="180"/>
      <c r="QP632" s="180"/>
      <c r="QQ632" s="180"/>
      <c r="QR632" s="180"/>
      <c r="QS632" s="180"/>
      <c r="QT632" s="180"/>
      <c r="QU632" s="180"/>
      <c r="QV632" s="180"/>
      <c r="QW632" s="180"/>
      <c r="QX632" s="180"/>
      <c r="QY632" s="180"/>
      <c r="QZ632" s="180"/>
      <c r="RA632" s="180"/>
      <c r="RB632" s="180"/>
      <c r="RC632" s="180"/>
      <c r="RD632" s="180"/>
      <c r="RE632" s="180"/>
      <c r="RF632" s="180"/>
      <c r="RG632" s="180"/>
      <c r="RH632" s="180"/>
      <c r="RI632" s="180"/>
      <c r="RJ632" s="180"/>
      <c r="RK632" s="180"/>
      <c r="RL632" s="180"/>
      <c r="RM632" s="180"/>
      <c r="RN632" s="180"/>
      <c r="RO632" s="180"/>
      <c r="RP632" s="180"/>
      <c r="RQ632" s="180"/>
      <c r="RR632" s="180"/>
      <c r="RS632" s="180"/>
      <c r="RT632" s="180"/>
      <c r="RU632" s="180"/>
      <c r="RV632" s="180"/>
      <c r="RW632" s="180"/>
      <c r="RX632" s="180"/>
      <c r="RY632" s="180"/>
      <c r="RZ632" s="180"/>
      <c r="SA632" s="180"/>
      <c r="SB632" s="180"/>
      <c r="SC632" s="180"/>
      <c r="SD632" s="180"/>
      <c r="SE632" s="180"/>
      <c r="SF632" s="180"/>
      <c r="SG632" s="180"/>
      <c r="SH632" s="180"/>
      <c r="SI632" s="180"/>
      <c r="SJ632" s="180"/>
      <c r="SK632" s="180"/>
      <c r="SL632" s="180"/>
      <c r="SM632" s="180"/>
      <c r="SN632" s="180"/>
      <c r="SO632" s="180"/>
      <c r="SP632" s="180"/>
      <c r="SQ632" s="180"/>
      <c r="SR632" s="180"/>
      <c r="SS632" s="180"/>
      <c r="ST632" s="180"/>
      <c r="SU632" s="180"/>
      <c r="SV632" s="180"/>
      <c r="SW632" s="180"/>
      <c r="SX632" s="180"/>
      <c r="SY632" s="180"/>
      <c r="SZ632" s="180"/>
      <c r="TA632" s="180"/>
      <c r="TB632" s="180"/>
      <c r="TC632" s="180"/>
      <c r="TD632" s="180"/>
      <c r="TE632" s="180"/>
      <c r="TF632" s="180"/>
      <c r="TG632" s="180"/>
      <c r="TH632" s="180"/>
      <c r="TI632" s="180"/>
      <c r="TJ632" s="180"/>
      <c r="TK632" s="180"/>
      <c r="TL632" s="180"/>
      <c r="TM632" s="180"/>
      <c r="TN632" s="180"/>
      <c r="TO632" s="180"/>
      <c r="TP632" s="180"/>
      <c r="TQ632" s="180"/>
      <c r="TR632" s="180"/>
      <c r="TS632" s="180"/>
      <c r="TT632" s="180"/>
      <c r="TU632" s="180"/>
      <c r="TV632" s="180"/>
      <c r="TW632" s="180"/>
      <c r="TX632" s="180"/>
      <c r="TY632" s="180"/>
      <c r="TZ632" s="180"/>
      <c r="UA632" s="180"/>
      <c r="UB632" s="180"/>
      <c r="UC632" s="180"/>
      <c r="UD632" s="180"/>
      <c r="UE632" s="180"/>
      <c r="UF632" s="180"/>
      <c r="UG632" s="180"/>
      <c r="UH632" s="180"/>
      <c r="UI632" s="180"/>
      <c r="UJ632" s="180"/>
      <c r="UK632" s="180"/>
      <c r="UL632" s="180"/>
      <c r="UM632" s="180"/>
      <c r="UN632" s="180"/>
      <c r="UO632" s="180"/>
      <c r="UP632" s="180"/>
      <c r="UQ632" s="180"/>
      <c r="UR632" s="180"/>
      <c r="US632" s="180"/>
      <c r="UT632" s="180"/>
      <c r="UU632" s="180"/>
      <c r="UV632" s="180"/>
      <c r="UW632" s="180"/>
      <c r="UX632" s="180"/>
      <c r="UY632" s="180"/>
      <c r="UZ632" s="180"/>
      <c r="VA632" s="180"/>
      <c r="VB632" s="180"/>
      <c r="VC632" s="180"/>
      <c r="VD632" s="180"/>
      <c r="VE632" s="180"/>
      <c r="VF632" s="180"/>
      <c r="VG632" s="180"/>
      <c r="VH632" s="180"/>
      <c r="VI632" s="180"/>
      <c r="VJ632" s="180"/>
      <c r="VK632" s="180"/>
      <c r="VL632" s="180"/>
      <c r="VM632" s="180"/>
      <c r="VN632" s="180"/>
      <c r="VO632" s="180"/>
      <c r="VP632" s="180"/>
      <c r="VQ632" s="180"/>
      <c r="VR632" s="180"/>
      <c r="VS632" s="180"/>
      <c r="VT632" s="180"/>
      <c r="VU632" s="180"/>
      <c r="VV632" s="180"/>
      <c r="VW632" s="180"/>
      <c r="VX632" s="180"/>
      <c r="VY632" s="180"/>
      <c r="VZ632" s="180"/>
      <c r="WA632" s="180"/>
      <c r="WB632" s="180"/>
      <c r="WC632" s="180"/>
      <c r="WD632" s="180"/>
      <c r="WE632" s="180"/>
      <c r="WF632" s="180"/>
      <c r="WG632" s="180"/>
      <c r="WH632" s="180"/>
      <c r="WI632" s="180"/>
      <c r="WJ632" s="180"/>
      <c r="WK632" s="180"/>
      <c r="WL632" s="180"/>
      <c r="WM632" s="180"/>
      <c r="WN632" s="180"/>
      <c r="WO632" s="180"/>
      <c r="WP632" s="180"/>
      <c r="WQ632" s="180"/>
      <c r="WR632" s="180"/>
      <c r="WS632" s="180"/>
      <c r="WT632" s="180"/>
      <c r="WU632" s="180"/>
      <c r="WV632" s="180"/>
      <c r="WW632" s="180"/>
      <c r="WX632" s="180"/>
      <c r="WY632" s="180"/>
      <c r="WZ632" s="180"/>
      <c r="XA632" s="180"/>
      <c r="XB632" s="180"/>
      <c r="XC632" s="180"/>
      <c r="XD632" s="180"/>
      <c r="XE632" s="180"/>
      <c r="XF632" s="180"/>
      <c r="XG632" s="180"/>
      <c r="XH632" s="180"/>
      <c r="XI632" s="180"/>
      <c r="XJ632" s="180"/>
      <c r="XK632" s="180"/>
      <c r="XL632" s="180"/>
      <c r="XM632" s="180"/>
      <c r="XN632" s="180"/>
      <c r="XO632" s="180"/>
      <c r="XP632" s="180"/>
      <c r="XQ632" s="180"/>
      <c r="XR632" s="180"/>
      <c r="XS632" s="180"/>
      <c r="XT632" s="180"/>
      <c r="XU632" s="180"/>
      <c r="XV632" s="180"/>
      <c r="XW632" s="180"/>
      <c r="XX632" s="180"/>
      <c r="XY632" s="180"/>
      <c r="XZ632" s="180"/>
      <c r="YA632" s="180"/>
      <c r="YB632" s="180"/>
      <c r="YC632" s="180"/>
      <c r="YD632" s="180"/>
      <c r="YE632" s="180"/>
      <c r="YF632" s="180"/>
      <c r="YG632" s="180"/>
      <c r="YH632" s="180"/>
      <c r="YI632" s="180"/>
      <c r="YJ632" s="180"/>
      <c r="YK632" s="180"/>
      <c r="YL632" s="180"/>
      <c r="YM632" s="180"/>
      <c r="YN632" s="180"/>
      <c r="YO632" s="180"/>
      <c r="YP632" s="180"/>
      <c r="YQ632" s="180"/>
      <c r="YR632" s="180"/>
      <c r="YS632" s="180"/>
      <c r="YT632" s="180"/>
      <c r="YU632" s="180"/>
      <c r="YV632" s="180"/>
      <c r="YW632" s="180"/>
      <c r="YX632" s="180"/>
      <c r="YY632" s="180"/>
      <c r="YZ632" s="180"/>
      <c r="ZA632" s="180"/>
      <c r="ZB632" s="180"/>
      <c r="ZC632" s="180"/>
      <c r="ZD632" s="180"/>
      <c r="ZE632" s="180"/>
      <c r="ZF632" s="180"/>
      <c r="ZG632" s="180"/>
      <c r="ZH632" s="180"/>
      <c r="ZI632" s="180"/>
      <c r="ZJ632" s="180"/>
      <c r="ZK632" s="180"/>
      <c r="ZL632" s="180"/>
      <c r="ZM632" s="180"/>
      <c r="ZN632" s="180"/>
      <c r="ZO632" s="180"/>
      <c r="ZP632" s="180"/>
      <c r="ZQ632" s="180"/>
      <c r="ZR632" s="180"/>
      <c r="ZS632" s="180"/>
      <c r="ZT632" s="180"/>
      <c r="ZU632" s="180"/>
      <c r="ZV632" s="180"/>
      <c r="ZW632" s="180"/>
      <c r="ZX632" s="180"/>
      <c r="ZY632" s="180"/>
      <c r="ZZ632" s="180"/>
      <c r="AAA632" s="180"/>
      <c r="AAB632" s="180"/>
      <c r="AAC632" s="180"/>
      <c r="AAD632" s="180"/>
      <c r="AAE632" s="180"/>
      <c r="AAF632" s="180"/>
      <c r="AAG632" s="180"/>
      <c r="AAH632" s="180"/>
      <c r="AAI632" s="180"/>
      <c r="AAJ632" s="180"/>
      <c r="AAK632" s="180"/>
      <c r="AAL632" s="180"/>
      <c r="AAM632" s="180"/>
      <c r="AAN632" s="180"/>
      <c r="AAO632" s="180"/>
      <c r="AAP632" s="180"/>
      <c r="AAQ632" s="180"/>
      <c r="AAR632" s="180"/>
      <c r="AAS632" s="180"/>
      <c r="AAT632" s="180"/>
      <c r="AAU632" s="180"/>
      <c r="AAV632" s="180"/>
      <c r="AAW632" s="180"/>
      <c r="AAX632" s="180"/>
      <c r="AAY632" s="180"/>
      <c r="AAZ632" s="180"/>
      <c r="ABA632" s="180"/>
      <c r="ABB632" s="180"/>
      <c r="ABC632" s="180"/>
      <c r="ABD632" s="180"/>
      <c r="ABE632" s="180"/>
      <c r="ABF632" s="180"/>
      <c r="ABG632" s="180"/>
      <c r="ABH632" s="180"/>
      <c r="ABI632" s="180"/>
      <c r="ABJ632" s="180"/>
      <c r="ABK632" s="180"/>
      <c r="ABL632" s="180"/>
      <c r="ABM632" s="180"/>
      <c r="ABN632" s="180"/>
      <c r="ABO632" s="180"/>
      <c r="ABP632" s="180"/>
      <c r="ABQ632" s="180"/>
      <c r="ABR632" s="180"/>
      <c r="ABS632" s="180"/>
      <c r="ABT632" s="180"/>
      <c r="ABU632" s="180"/>
      <c r="ABV632" s="180"/>
      <c r="ABW632" s="180"/>
      <c r="ABX632" s="180"/>
      <c r="ABY632" s="180"/>
      <c r="ABZ632" s="180"/>
      <c r="ACA632" s="180"/>
      <c r="ACB632" s="180"/>
      <c r="ACC632" s="180"/>
      <c r="ACD632" s="180"/>
      <c r="ACE632" s="180"/>
      <c r="ACF632" s="180"/>
      <c r="ACG632" s="180"/>
      <c r="ACH632" s="180"/>
      <c r="ACI632" s="180"/>
      <c r="ACJ632" s="180"/>
      <c r="ACK632" s="180"/>
      <c r="ACL632" s="180"/>
      <c r="ACM632" s="180"/>
      <c r="ACN632" s="180"/>
      <c r="ACO632" s="180"/>
      <c r="ACP632" s="180"/>
      <c r="ACQ632" s="180"/>
      <c r="ACR632" s="180"/>
      <c r="ACS632" s="180"/>
      <c r="ACT632" s="180"/>
      <c r="ACU632" s="180"/>
      <c r="ACV632" s="180"/>
      <c r="ACW632" s="180"/>
      <c r="ACX632" s="180"/>
      <c r="ACY632" s="180"/>
      <c r="ACZ632" s="180"/>
      <c r="ADA632" s="180"/>
      <c r="ADB632" s="180"/>
      <c r="ADC632" s="180"/>
      <c r="ADD632" s="180"/>
      <c r="ADE632" s="180"/>
      <c r="ADF632" s="180"/>
      <c r="ADG632" s="180"/>
      <c r="ADH632" s="180"/>
      <c r="ADI632" s="180"/>
      <c r="ADJ632" s="180"/>
      <c r="ADK632" s="180"/>
      <c r="ADL632" s="180"/>
      <c r="ADM632" s="180"/>
      <c r="ADN632" s="180"/>
      <c r="ADO632" s="180"/>
      <c r="ADP632" s="180"/>
      <c r="ADQ632" s="180"/>
      <c r="ADR632" s="180"/>
      <c r="ADS632" s="180"/>
      <c r="ADT632" s="180"/>
      <c r="ADU632" s="180"/>
      <c r="ADV632" s="180"/>
      <c r="ADW632" s="180"/>
      <c r="ADX632" s="180"/>
      <c r="ADY632" s="180"/>
      <c r="ADZ632" s="180"/>
      <c r="AEA632" s="180"/>
      <c r="AEB632" s="180"/>
      <c r="AEC632" s="180"/>
      <c r="AED632" s="180"/>
      <c r="AEE632" s="180"/>
      <c r="AEF632" s="180"/>
      <c r="AEG632" s="180"/>
      <c r="AEH632" s="180"/>
      <c r="AEI632" s="180"/>
      <c r="AEJ632" s="180"/>
      <c r="AEK632" s="180"/>
      <c r="AEL632" s="180"/>
      <c r="AEM632" s="180"/>
      <c r="AEN632" s="180"/>
      <c r="AEO632" s="180"/>
      <c r="AEP632" s="180"/>
      <c r="AEQ632" s="180"/>
      <c r="AER632" s="180"/>
      <c r="AES632" s="180"/>
      <c r="AET632" s="180"/>
      <c r="AEU632" s="180"/>
      <c r="AEV632" s="180"/>
      <c r="AEW632" s="180"/>
      <c r="AEX632" s="180"/>
      <c r="AEY632" s="180"/>
      <c r="AEZ632" s="180"/>
      <c r="AFA632" s="180"/>
      <c r="AFB632" s="180"/>
      <c r="AFC632" s="180"/>
      <c r="AFD632" s="180"/>
      <c r="AFE632" s="180"/>
      <c r="AFF632" s="180"/>
      <c r="AFG632" s="180"/>
      <c r="AFH632" s="180"/>
      <c r="AFI632" s="180"/>
      <c r="AFJ632" s="180"/>
      <c r="AFK632" s="180"/>
      <c r="AFL632" s="180"/>
      <c r="AFM632" s="180"/>
      <c r="AFN632" s="180"/>
      <c r="AFO632" s="180"/>
      <c r="AFP632" s="180"/>
      <c r="AFQ632" s="180"/>
      <c r="AFR632" s="180"/>
      <c r="AFS632" s="180"/>
      <c r="AFT632" s="180"/>
      <c r="AFU632" s="180"/>
      <c r="AFV632" s="180"/>
      <c r="AFW632" s="180"/>
      <c r="AFX632" s="180"/>
      <c r="AFY632" s="180"/>
      <c r="AFZ632" s="180"/>
      <c r="AGA632" s="180"/>
      <c r="AGB632" s="180"/>
      <c r="AGC632" s="180"/>
      <c r="AGD632" s="180"/>
      <c r="AGE632" s="180"/>
      <c r="AGF632" s="180"/>
      <c r="AGG632" s="180"/>
      <c r="AGH632" s="180"/>
      <c r="AGI632" s="180"/>
      <c r="AGJ632" s="180"/>
      <c r="AGK632" s="180"/>
      <c r="AGL632" s="180"/>
      <c r="AGM632" s="180"/>
      <c r="AGN632" s="180"/>
      <c r="AGO632" s="180"/>
      <c r="AGP632" s="180"/>
      <c r="AGQ632" s="180"/>
      <c r="AGR632" s="180"/>
      <c r="AGS632" s="180"/>
      <c r="AGT632" s="180"/>
      <c r="AGU632" s="180"/>
      <c r="AGV632" s="180"/>
      <c r="AGW632" s="180"/>
      <c r="AGX632" s="180"/>
      <c r="AGY632" s="180"/>
      <c r="AGZ632" s="180"/>
      <c r="AHA632" s="180"/>
      <c r="AHB632" s="180"/>
      <c r="AHC632" s="180"/>
      <c r="AHD632" s="180"/>
      <c r="AHE632" s="180"/>
      <c r="AHF632" s="180"/>
      <c r="AHG632" s="180"/>
      <c r="AHH632" s="180"/>
      <c r="AHI632" s="180"/>
      <c r="AHJ632" s="180"/>
      <c r="AHK632" s="180"/>
      <c r="AHL632" s="180"/>
      <c r="AHM632" s="180"/>
      <c r="AHN632" s="180"/>
      <c r="AHO632" s="180"/>
      <c r="AHP632" s="180"/>
      <c r="AHQ632" s="180"/>
      <c r="AHR632" s="180"/>
      <c r="AHS632" s="180"/>
      <c r="AHT632" s="180"/>
      <c r="AHU632" s="180"/>
      <c r="AHV632" s="180"/>
      <c r="AHW632" s="180"/>
      <c r="AHX632" s="180"/>
      <c r="AHY632" s="180"/>
      <c r="AHZ632" s="180"/>
      <c r="AIA632" s="180"/>
      <c r="AIB632" s="180"/>
      <c r="AIC632" s="180"/>
      <c r="AID632" s="180"/>
      <c r="AIE632" s="180"/>
      <c r="AIF632" s="180"/>
      <c r="AIG632" s="180"/>
      <c r="AIH632" s="180"/>
      <c r="AII632" s="180"/>
      <c r="AIJ632" s="180"/>
      <c r="AIK632" s="180"/>
      <c r="AIL632" s="180"/>
      <c r="AIM632" s="180"/>
      <c r="AIN632" s="180"/>
      <c r="AIO632" s="180"/>
      <c r="AIP632" s="180"/>
      <c r="AIQ632" s="180"/>
      <c r="AIR632" s="180"/>
      <c r="AIS632" s="180"/>
      <c r="AIT632" s="180"/>
      <c r="AIU632" s="180"/>
      <c r="AIV632" s="180"/>
      <c r="AIW632" s="180"/>
      <c r="AIX632" s="180"/>
      <c r="AIY632" s="180"/>
      <c r="AIZ632" s="180"/>
      <c r="AJA632" s="180"/>
      <c r="AJB632" s="180"/>
      <c r="AJC632" s="180"/>
      <c r="AJD632" s="180"/>
      <c r="AJE632" s="180"/>
      <c r="AJF632" s="180"/>
      <c r="AJG632" s="180"/>
      <c r="AJH632" s="180"/>
      <c r="AJI632" s="180"/>
      <c r="AJJ632" s="180"/>
      <c r="AJK632" s="180"/>
      <c r="AJL632" s="180"/>
      <c r="AJM632" s="180"/>
      <c r="AJN632" s="180"/>
      <c r="AJO632" s="180"/>
      <c r="AJP632" s="180"/>
      <c r="AJQ632" s="180"/>
      <c r="AJR632" s="180"/>
      <c r="AJS632" s="180"/>
      <c r="AJT632" s="180"/>
      <c r="AJU632" s="180"/>
      <c r="AJV632" s="180"/>
      <c r="AJW632" s="180"/>
      <c r="AJX632" s="180"/>
      <c r="AJY632" s="180"/>
      <c r="AJZ632" s="180"/>
      <c r="AKA632" s="180"/>
      <c r="AKB632" s="180"/>
      <c r="AKC632" s="180"/>
      <c r="AKD632" s="180"/>
      <c r="AKE632" s="180"/>
      <c r="AKF632" s="180"/>
      <c r="AKG632" s="180"/>
      <c r="AKH632" s="180"/>
      <c r="AKI632" s="180"/>
      <c r="AKJ632" s="180"/>
      <c r="AKK632" s="180"/>
      <c r="AKL632" s="180"/>
      <c r="AKM632" s="180"/>
      <c r="AKN632" s="180"/>
      <c r="AKO632" s="180"/>
      <c r="AKP632" s="180"/>
      <c r="AKQ632" s="180"/>
      <c r="AKR632" s="180"/>
      <c r="AKS632" s="180"/>
      <c r="AKT632" s="180"/>
      <c r="AKU632" s="180"/>
      <c r="AKV632" s="180"/>
      <c r="AKW632" s="180"/>
      <c r="AKX632" s="180"/>
      <c r="AKY632" s="180"/>
      <c r="AKZ632" s="180"/>
      <c r="ALA632" s="180"/>
      <c r="ALB632" s="180"/>
      <c r="ALC632" s="180"/>
      <c r="ALD632" s="180"/>
      <c r="ALE632" s="180"/>
      <c r="ALF632" s="180"/>
      <c r="ALG632" s="180"/>
      <c r="ALH632" s="180"/>
      <c r="ALI632" s="180"/>
      <c r="ALJ632" s="180"/>
      <c r="ALK632" s="180"/>
      <c r="ALL632" s="180"/>
      <c r="ALM632" s="180"/>
      <c r="ALN632" s="180"/>
      <c r="ALO632" s="180"/>
      <c r="ALP632" s="180"/>
      <c r="ALQ632" s="180"/>
      <c r="ALR632" s="180"/>
      <c r="ALS632" s="180"/>
      <c r="ALT632" s="180"/>
      <c r="ALU632" s="180"/>
      <c r="ALV632" s="180"/>
      <c r="ALW632" s="180"/>
      <c r="ALX632" s="180"/>
      <c r="ALY632" s="180"/>
      <c r="ALZ632" s="180"/>
      <c r="AMA632" s="180"/>
      <c r="AMB632" s="180"/>
      <c r="AMC632" s="180"/>
      <c r="AMD632" s="180"/>
      <c r="AME632" s="180"/>
      <c r="AMF632" s="180"/>
      <c r="AMG632" s="180"/>
      <c r="AMH632" s="180"/>
      <c r="AMI632" s="180"/>
      <c r="AMJ632" s="180"/>
    </row>
    <row r="633" spans="1:1024" ht="15.75" x14ac:dyDescent="0.25">
      <c r="A633" s="15"/>
      <c r="B633" s="238"/>
      <c r="C633" s="241"/>
      <c r="D633" s="241"/>
      <c r="E633" s="241"/>
      <c r="F633" s="241"/>
      <c r="G633" s="241"/>
      <c r="H633" s="15"/>
      <c r="I633" s="109"/>
      <c r="J633" s="4"/>
    </row>
    <row r="634" spans="1:1024" ht="15.75" x14ac:dyDescent="0.25">
      <c r="A634" s="110"/>
      <c r="B634" s="428" t="s">
        <v>109</v>
      </c>
      <c r="C634" s="429"/>
      <c r="D634" s="429"/>
      <c r="E634" s="429"/>
      <c r="F634" s="429"/>
      <c r="G634" s="430"/>
      <c r="H634" s="110"/>
      <c r="I634" s="110"/>
      <c r="J634" s="4"/>
    </row>
    <row r="635" spans="1:1024" ht="15.75" x14ac:dyDescent="0.25">
      <c r="A635" s="110"/>
      <c r="B635" s="238"/>
      <c r="C635" s="241"/>
      <c r="D635" s="241"/>
      <c r="E635" s="241"/>
      <c r="F635" s="241"/>
      <c r="G635" s="241"/>
      <c r="H635" s="110"/>
      <c r="I635" s="110"/>
      <c r="J635" s="4"/>
    </row>
    <row r="636" spans="1:1024" ht="15.75" x14ac:dyDescent="0.25">
      <c r="A636" s="110"/>
      <c r="B636" s="219" t="s">
        <v>70</v>
      </c>
      <c r="C636" s="80"/>
      <c r="D636" s="80"/>
      <c r="E636" s="80"/>
      <c r="F636" s="80"/>
      <c r="G636" s="80"/>
      <c r="H636" s="110"/>
      <c r="I636" s="110"/>
      <c r="J636" s="4"/>
    </row>
    <row r="637" spans="1:1024" ht="15.75" x14ac:dyDescent="0.25">
      <c r="A637" s="110"/>
      <c r="B637" s="416" t="s">
        <v>161</v>
      </c>
      <c r="C637" s="416"/>
      <c r="D637" s="416"/>
      <c r="E637" s="416"/>
      <c r="F637" s="416"/>
      <c r="G637" s="416"/>
      <c r="H637" s="110"/>
      <c r="I637" s="110"/>
      <c r="J637" s="4"/>
    </row>
    <row r="638" spans="1:1024" ht="15.75" x14ac:dyDescent="0.25">
      <c r="A638" s="110"/>
      <c r="B638" s="268">
        <v>178</v>
      </c>
      <c r="C638" s="269" t="s">
        <v>220</v>
      </c>
      <c r="D638" s="241"/>
      <c r="E638" s="241"/>
      <c r="F638" s="241"/>
      <c r="G638" s="241"/>
      <c r="H638" s="110"/>
      <c r="I638" s="110"/>
      <c r="J638" s="4"/>
    </row>
    <row r="639" spans="1:1024" ht="15.75" x14ac:dyDescent="0.25">
      <c r="A639" s="110"/>
      <c r="B639" s="238"/>
      <c r="C639" s="241"/>
      <c r="D639" s="241"/>
      <c r="E639" s="241"/>
      <c r="F639" s="241"/>
      <c r="G639" s="241"/>
      <c r="H639" s="110"/>
      <c r="I639" s="110"/>
      <c r="J639" s="4"/>
    </row>
    <row r="640" spans="1:1024" ht="15.75" x14ac:dyDescent="0.25">
      <c r="A640" s="110"/>
      <c r="B640" s="219" t="s">
        <v>57</v>
      </c>
      <c r="C640" s="80"/>
      <c r="D640" s="80"/>
      <c r="E640" s="80"/>
      <c r="F640" s="80"/>
      <c r="G640" s="80"/>
      <c r="H640" s="110"/>
      <c r="I640" s="110"/>
      <c r="J640" s="4"/>
    </row>
    <row r="641" spans="1:10" ht="15.75" x14ac:dyDescent="0.25">
      <c r="A641" s="110"/>
      <c r="B641" s="416" t="s">
        <v>163</v>
      </c>
      <c r="C641" s="416"/>
      <c r="D641" s="416"/>
      <c r="E641" s="416"/>
      <c r="F641" s="416"/>
      <c r="G641" s="416"/>
      <c r="H641" s="110"/>
      <c r="I641" s="110"/>
      <c r="J641" s="4"/>
    </row>
    <row r="642" spans="1:10" ht="15.75" x14ac:dyDescent="0.25">
      <c r="A642" s="110"/>
      <c r="B642" s="268">
        <v>197</v>
      </c>
      <c r="C642" s="269" t="s">
        <v>220</v>
      </c>
      <c r="D642" s="241"/>
      <c r="E642" s="241"/>
      <c r="F642" s="241"/>
      <c r="G642" s="241"/>
      <c r="H642" s="110"/>
      <c r="I642" s="110"/>
      <c r="J642" s="4"/>
    </row>
    <row r="643" spans="1:10" ht="15.75" x14ac:dyDescent="0.25">
      <c r="A643" s="110"/>
      <c r="B643" s="268"/>
      <c r="C643" s="269"/>
      <c r="D643" s="241"/>
      <c r="E643" s="241"/>
      <c r="F643" s="241"/>
      <c r="G643" s="241"/>
      <c r="H643" s="110"/>
      <c r="I643" s="110"/>
      <c r="J643" s="4"/>
    </row>
    <row r="644" spans="1:10" ht="15.75" x14ac:dyDescent="0.25">
      <c r="A644" s="110"/>
      <c r="B644" s="270" t="s">
        <v>222</v>
      </c>
      <c r="C644" s="269"/>
      <c r="D644" s="241"/>
      <c r="E644" s="241"/>
      <c r="F644" s="241"/>
      <c r="G644" s="241"/>
      <c r="H644" s="110"/>
      <c r="I644" s="110"/>
      <c r="J644" s="4"/>
    </row>
    <row r="645" spans="1:10" ht="15.75" x14ac:dyDescent="0.25">
      <c r="A645" s="110"/>
      <c r="B645" s="268">
        <v>109</v>
      </c>
      <c r="C645" s="269" t="s">
        <v>220</v>
      </c>
      <c r="D645" s="241"/>
      <c r="E645" s="241"/>
      <c r="F645" s="241"/>
      <c r="G645" s="241"/>
      <c r="H645" s="110"/>
      <c r="I645" s="110"/>
      <c r="J645" s="4"/>
    </row>
    <row r="646" spans="1:10" ht="15.75" x14ac:dyDescent="0.25">
      <c r="A646" s="110"/>
      <c r="B646" s="268"/>
      <c r="C646" s="269"/>
      <c r="D646" s="241"/>
      <c r="E646" s="241"/>
      <c r="F646" s="241"/>
      <c r="G646" s="241"/>
      <c r="H646" s="110"/>
      <c r="I646" s="110"/>
      <c r="J646" s="4"/>
    </row>
    <row r="647" spans="1:10" ht="15.75" x14ac:dyDescent="0.25">
      <c r="A647" s="110"/>
      <c r="B647" s="270" t="s">
        <v>221</v>
      </c>
      <c r="C647" s="269"/>
      <c r="D647" s="62"/>
      <c r="E647" s="62"/>
      <c r="F647" s="62"/>
      <c r="G647" s="62"/>
      <c r="H647" s="110"/>
      <c r="I647" s="110"/>
      <c r="J647" s="4"/>
    </row>
    <row r="648" spans="1:10" ht="15.75" x14ac:dyDescent="0.25">
      <c r="A648" s="110"/>
      <c r="B648" s="268">
        <v>60</v>
      </c>
      <c r="C648" s="269" t="s">
        <v>220</v>
      </c>
      <c r="D648" s="80"/>
      <c r="E648" s="80"/>
      <c r="F648" s="80"/>
      <c r="G648" s="80"/>
      <c r="H648" s="110"/>
      <c r="I648" s="110"/>
      <c r="J648" s="4"/>
    </row>
    <row r="649" spans="1:10" ht="15.75" x14ac:dyDescent="0.25">
      <c r="A649" s="110"/>
      <c r="B649" s="416"/>
      <c r="C649" s="416"/>
      <c r="D649" s="416"/>
      <c r="E649" s="416"/>
      <c r="F649" s="416"/>
      <c r="G649" s="416"/>
      <c r="H649" s="110"/>
      <c r="I649" s="110"/>
      <c r="J649" s="4"/>
    </row>
    <row r="650" spans="1:10" ht="15.75" x14ac:dyDescent="0.25">
      <c r="A650" s="110"/>
      <c r="B650" s="431" t="s">
        <v>105</v>
      </c>
      <c r="C650" s="431"/>
      <c r="D650" s="431"/>
      <c r="E650" s="431"/>
      <c r="F650" s="431"/>
      <c r="G650" s="431"/>
      <c r="H650" s="110"/>
      <c r="I650" s="110"/>
      <c r="J650" s="4"/>
    </row>
    <row r="651" spans="1:10" ht="15.75" x14ac:dyDescent="0.25">
      <c r="A651" s="110"/>
      <c r="B651" s="115" t="s">
        <v>97</v>
      </c>
      <c r="C651" s="116" t="s">
        <v>106</v>
      </c>
      <c r="D651" s="116" t="s">
        <v>107</v>
      </c>
      <c r="E651" s="116" t="s">
        <v>108</v>
      </c>
      <c r="F651" s="116"/>
      <c r="G651" s="122"/>
      <c r="H651" s="110"/>
      <c r="I651" s="110"/>
      <c r="J651" s="4"/>
    </row>
    <row r="652" spans="1:10" ht="15.75" x14ac:dyDescent="0.25">
      <c r="A652" s="110"/>
      <c r="B652" s="118">
        <f>B638+B642+B645+B648</f>
        <v>544</v>
      </c>
      <c r="C652" s="119">
        <v>0.4</v>
      </c>
      <c r="D652" s="119">
        <v>0.4</v>
      </c>
      <c r="E652" s="119">
        <f>B652*C652*D652</f>
        <v>87.04000000000002</v>
      </c>
      <c r="F652" s="119"/>
      <c r="G652" s="114"/>
      <c r="H652" s="110"/>
      <c r="I652" s="110"/>
      <c r="J652" s="4"/>
    </row>
    <row r="653" spans="1:10" ht="15.75" x14ac:dyDescent="0.25">
      <c r="A653" s="110"/>
      <c r="B653" s="118"/>
      <c r="C653" s="119"/>
      <c r="D653" s="119"/>
      <c r="E653" s="119"/>
      <c r="F653" s="119"/>
      <c r="G653" s="114"/>
      <c r="H653" s="110"/>
      <c r="I653" s="110"/>
      <c r="J653" s="4"/>
    </row>
    <row r="654" spans="1:10" ht="15.75" x14ac:dyDescent="0.25">
      <c r="A654" s="110"/>
      <c r="B654" s="123" t="s">
        <v>110</v>
      </c>
      <c r="C654" s="121"/>
      <c r="D654" s="121">
        <f>E652</f>
        <v>87.04000000000002</v>
      </c>
      <c r="E654" s="121" t="s">
        <v>15</v>
      </c>
      <c r="F654" s="119"/>
      <c r="G654" s="114"/>
      <c r="H654" s="110"/>
      <c r="I654" s="110"/>
      <c r="J654" s="4"/>
    </row>
    <row r="655" spans="1:10" ht="15.75" x14ac:dyDescent="0.25">
      <c r="A655" s="110"/>
      <c r="B655" s="120"/>
      <c r="C655" s="121"/>
      <c r="D655" s="121"/>
      <c r="E655" s="121"/>
      <c r="F655" s="119"/>
      <c r="G655" s="114"/>
      <c r="H655" s="110"/>
      <c r="I655" s="110"/>
      <c r="J655" s="4"/>
    </row>
    <row r="656" spans="1:10" ht="15.75" x14ac:dyDescent="0.25">
      <c r="A656" s="110"/>
      <c r="B656" s="120"/>
      <c r="C656" s="121"/>
      <c r="D656" s="121"/>
      <c r="E656" s="121"/>
      <c r="F656" s="119"/>
      <c r="G656" s="114"/>
      <c r="H656" s="110"/>
      <c r="I656" s="110"/>
      <c r="J656" s="4"/>
    </row>
    <row r="657" spans="1:10" ht="15.75" x14ac:dyDescent="0.25">
      <c r="A657" s="110"/>
      <c r="B657" s="120"/>
      <c r="C657" s="121"/>
      <c r="D657" s="121"/>
      <c r="E657" s="121"/>
      <c r="F657" s="119"/>
      <c r="G657" s="114"/>
      <c r="H657" s="110"/>
      <c r="I657" s="110"/>
      <c r="J657" s="4"/>
    </row>
    <row r="658" spans="1:10" ht="15.75" x14ac:dyDescent="0.25">
      <c r="A658" s="110"/>
      <c r="B658" s="120"/>
      <c r="C658" s="121"/>
      <c r="D658" s="121"/>
      <c r="E658" s="121"/>
      <c r="F658" s="119"/>
      <c r="G658" s="114"/>
      <c r="H658" s="110"/>
      <c r="I658" s="110"/>
      <c r="J658" s="4"/>
    </row>
    <row r="659" spans="1:10" ht="15.75" x14ac:dyDescent="0.25">
      <c r="A659" s="110"/>
      <c r="B659" s="120"/>
      <c r="C659" s="121"/>
      <c r="D659" s="121"/>
      <c r="E659" s="121"/>
      <c r="F659" s="119"/>
      <c r="G659" s="114"/>
      <c r="H659" s="110"/>
      <c r="I659" s="110"/>
      <c r="J659" s="4"/>
    </row>
    <row r="660" spans="1:10" ht="15.75" x14ac:dyDescent="0.25">
      <c r="A660" s="110"/>
      <c r="B660" s="120"/>
      <c r="C660" s="121"/>
      <c r="D660" s="121"/>
      <c r="E660" s="121"/>
      <c r="F660" s="119"/>
      <c r="G660" s="114"/>
      <c r="H660" s="110"/>
      <c r="I660" s="110"/>
      <c r="J660" s="4"/>
    </row>
    <row r="661" spans="1:10" ht="15.75" x14ac:dyDescent="0.25">
      <c r="A661" s="110"/>
      <c r="B661" s="120"/>
      <c r="C661" s="121"/>
      <c r="D661" s="121"/>
      <c r="E661" s="121"/>
      <c r="F661" s="119"/>
      <c r="G661" s="114"/>
      <c r="H661" s="110"/>
      <c r="I661" s="110"/>
      <c r="J661" s="4"/>
    </row>
    <row r="662" spans="1:10" ht="15.75" x14ac:dyDescent="0.25">
      <c r="A662" s="110"/>
      <c r="B662" s="120"/>
      <c r="C662" s="121"/>
      <c r="D662" s="121"/>
      <c r="E662" s="121"/>
      <c r="F662" s="119"/>
      <c r="G662" s="114"/>
      <c r="H662" s="110"/>
      <c r="I662" s="110"/>
      <c r="J662" s="4"/>
    </row>
    <row r="663" spans="1:10" ht="15.75" x14ac:dyDescent="0.25">
      <c r="A663" s="110"/>
      <c r="B663" s="120"/>
      <c r="C663" s="121"/>
      <c r="D663" s="121"/>
      <c r="E663" s="121"/>
      <c r="F663" s="119"/>
      <c r="G663" s="114"/>
      <c r="H663" s="110"/>
      <c r="I663" s="110"/>
      <c r="J663" s="4"/>
    </row>
    <row r="664" spans="1:10" ht="15.75" x14ac:dyDescent="0.25">
      <c r="A664" s="110"/>
      <c r="B664" s="267"/>
      <c r="C664" s="121"/>
      <c r="D664" s="121"/>
      <c r="E664" s="121"/>
      <c r="F664" s="119"/>
      <c r="G664" s="114"/>
      <c r="H664" s="110"/>
      <c r="I664" s="110"/>
      <c r="J664" s="4"/>
    </row>
    <row r="665" spans="1:10" ht="15.75" x14ac:dyDescent="0.25">
      <c r="A665" s="110"/>
      <c r="B665" s="267"/>
      <c r="C665" s="121"/>
      <c r="D665" s="121"/>
      <c r="E665" s="121"/>
      <c r="F665" s="119"/>
      <c r="G665" s="114"/>
      <c r="H665" s="110"/>
      <c r="I665" s="110"/>
      <c r="J665" s="4"/>
    </row>
    <row r="666" spans="1:10" ht="15.75" x14ac:dyDescent="0.25">
      <c r="A666" s="110"/>
      <c r="B666" s="267"/>
      <c r="C666" s="121"/>
      <c r="D666" s="121"/>
      <c r="E666" s="121"/>
      <c r="F666" s="119"/>
      <c r="G666" s="114"/>
      <c r="H666" s="110"/>
      <c r="I666" s="110"/>
      <c r="J666" s="4"/>
    </row>
    <row r="667" spans="1:10" ht="15.75" x14ac:dyDescent="0.25">
      <c r="A667" s="110"/>
      <c r="B667" s="267"/>
      <c r="C667" s="121"/>
      <c r="D667" s="121"/>
      <c r="E667" s="121"/>
      <c r="F667" s="119"/>
      <c r="G667" s="114"/>
      <c r="H667" s="110"/>
      <c r="I667" s="110"/>
      <c r="J667" s="4"/>
    </row>
    <row r="668" spans="1:10" ht="15.75" x14ac:dyDescent="0.25">
      <c r="A668" s="110"/>
      <c r="B668" s="267"/>
      <c r="C668" s="121"/>
      <c r="D668" s="121"/>
      <c r="E668" s="121"/>
      <c r="F668" s="119"/>
      <c r="G668" s="114"/>
      <c r="H668" s="110"/>
      <c r="I668" s="110"/>
      <c r="J668" s="4"/>
    </row>
    <row r="669" spans="1:10" ht="15.75" x14ac:dyDescent="0.25">
      <c r="A669" s="110"/>
      <c r="B669" s="267"/>
      <c r="C669" s="121"/>
      <c r="D669" s="121"/>
      <c r="E669" s="121"/>
      <c r="F669" s="119"/>
      <c r="G669" s="114"/>
      <c r="H669" s="110"/>
      <c r="I669" s="110"/>
      <c r="J669" s="4"/>
    </row>
    <row r="670" spans="1:10" ht="15.75" x14ac:dyDescent="0.25">
      <c r="A670" s="110"/>
      <c r="B670" s="267"/>
      <c r="C670" s="121"/>
      <c r="D670" s="121"/>
      <c r="E670" s="121"/>
      <c r="F670" s="119"/>
      <c r="G670" s="114"/>
      <c r="H670" s="110"/>
      <c r="I670" s="110"/>
      <c r="J670" s="4"/>
    </row>
    <row r="671" spans="1:10" ht="15.75" x14ac:dyDescent="0.25">
      <c r="A671" s="110"/>
      <c r="B671" s="267"/>
      <c r="C671" s="121"/>
      <c r="D671" s="121"/>
      <c r="E671" s="121"/>
      <c r="F671" s="119"/>
      <c r="G671" s="114"/>
      <c r="H671" s="110"/>
      <c r="I671" s="110"/>
      <c r="J671" s="4"/>
    </row>
    <row r="672" spans="1:10" ht="15.75" x14ac:dyDescent="0.25">
      <c r="A672" s="110"/>
      <c r="B672" s="267"/>
      <c r="C672" s="121"/>
      <c r="D672" s="121"/>
      <c r="E672" s="121"/>
      <c r="F672" s="119"/>
      <c r="G672" s="114"/>
      <c r="H672" s="110"/>
      <c r="I672" s="110"/>
      <c r="J672" s="4"/>
    </row>
    <row r="673" spans="1:10" ht="15.75" x14ac:dyDescent="0.25">
      <c r="A673" s="110"/>
      <c r="B673" s="267"/>
      <c r="C673" s="121"/>
      <c r="D673" s="121"/>
      <c r="E673" s="121"/>
      <c r="F673" s="119"/>
      <c r="G673" s="114"/>
      <c r="H673" s="110"/>
      <c r="I673" s="110"/>
      <c r="J673" s="4"/>
    </row>
    <row r="674" spans="1:10" ht="15.75" x14ac:dyDescent="0.25">
      <c r="A674" s="110"/>
      <c r="B674" s="267"/>
      <c r="C674" s="121"/>
      <c r="D674" s="121"/>
      <c r="E674" s="121"/>
      <c r="F674" s="119"/>
      <c r="G674" s="114"/>
      <c r="H674" s="110"/>
      <c r="I674" s="110"/>
      <c r="J674" s="4"/>
    </row>
    <row r="675" spans="1:10" ht="15.75" x14ac:dyDescent="0.25">
      <c r="A675" s="110"/>
      <c r="B675" s="267"/>
      <c r="C675" s="121"/>
      <c r="D675" s="121"/>
      <c r="E675" s="121"/>
      <c r="F675" s="119"/>
      <c r="G675" s="114"/>
      <c r="H675" s="110"/>
      <c r="I675" s="110"/>
      <c r="J675" s="4"/>
    </row>
    <row r="676" spans="1:10" ht="15.75" x14ac:dyDescent="0.25">
      <c r="A676" s="110"/>
      <c r="B676" s="267"/>
      <c r="C676" s="121"/>
      <c r="D676" s="121"/>
      <c r="E676" s="121"/>
      <c r="F676" s="119"/>
      <c r="G676" s="114"/>
      <c r="H676" s="110"/>
      <c r="I676" s="110"/>
      <c r="J676" s="4"/>
    </row>
    <row r="677" spans="1:10" ht="15.75" x14ac:dyDescent="0.25">
      <c r="A677" s="110"/>
      <c r="B677" s="267"/>
      <c r="C677" s="121"/>
      <c r="D677" s="121"/>
      <c r="E677" s="121"/>
      <c r="F677" s="119"/>
      <c r="G677" s="114"/>
      <c r="H677" s="110"/>
      <c r="I677" s="110"/>
      <c r="J677" s="4"/>
    </row>
    <row r="678" spans="1:10" ht="15.75" x14ac:dyDescent="0.25">
      <c r="A678" s="110"/>
      <c r="B678" s="267"/>
      <c r="C678" s="121"/>
      <c r="D678" s="121"/>
      <c r="E678" s="121"/>
      <c r="F678" s="119"/>
      <c r="G678" s="114"/>
      <c r="H678" s="110"/>
      <c r="I678" s="110"/>
      <c r="J678" s="4"/>
    </row>
    <row r="679" spans="1:10" ht="47.25" customHeight="1" x14ac:dyDescent="0.25">
      <c r="A679" s="261" t="s">
        <v>119</v>
      </c>
      <c r="B679" s="411" t="s">
        <v>120</v>
      </c>
      <c r="C679" s="411"/>
      <c r="D679" s="411"/>
      <c r="E679" s="411"/>
      <c r="F679" s="411"/>
      <c r="G679" s="411"/>
      <c r="H679" s="262" t="s">
        <v>121</v>
      </c>
      <c r="I679" s="263">
        <f>E690</f>
        <v>544</v>
      </c>
      <c r="J679" s="4"/>
    </row>
    <row r="680" spans="1:10" ht="15.75" x14ac:dyDescent="0.25">
      <c r="A680" s="110"/>
      <c r="B680" s="118"/>
      <c r="C680" s="119"/>
      <c r="D680" s="119"/>
      <c r="E680" s="119"/>
      <c r="F680" s="119"/>
      <c r="G680" s="114"/>
      <c r="H680" s="110"/>
      <c r="I680" s="110"/>
      <c r="J680" s="4"/>
    </row>
    <row r="681" spans="1:10" ht="15.75" x14ac:dyDescent="0.25">
      <c r="A681" s="110"/>
      <c r="B681" s="120" t="s">
        <v>109</v>
      </c>
      <c r="C681" s="119"/>
      <c r="D681" s="119"/>
      <c r="E681" s="119"/>
      <c r="F681" s="119"/>
      <c r="G681" s="114"/>
      <c r="H681" s="110"/>
      <c r="I681" s="110"/>
      <c r="J681" s="4"/>
    </row>
    <row r="682" spans="1:10" ht="15.75" x14ac:dyDescent="0.25">
      <c r="A682" s="110"/>
      <c r="H682" s="110"/>
      <c r="I682" s="110"/>
      <c r="J682" s="4"/>
    </row>
    <row r="683" spans="1:10" ht="15.75" x14ac:dyDescent="0.25">
      <c r="A683" s="110"/>
      <c r="B683" s="416" t="s">
        <v>161</v>
      </c>
      <c r="C683" s="417"/>
      <c r="D683" s="417"/>
      <c r="E683" s="417"/>
      <c r="F683" s="417"/>
      <c r="G683" s="418"/>
      <c r="H683" s="110"/>
      <c r="I683" s="110"/>
      <c r="J683" s="4"/>
    </row>
    <row r="684" spans="1:10" ht="15.75" x14ac:dyDescent="0.25">
      <c r="A684" s="110"/>
      <c r="B684" s="79" t="s">
        <v>70</v>
      </c>
      <c r="C684" s="80"/>
      <c r="D684" s="47" t="s">
        <v>20</v>
      </c>
      <c r="E684" s="48">
        <v>178</v>
      </c>
      <c r="F684" s="47" t="s">
        <v>94</v>
      </c>
      <c r="G684" s="80"/>
      <c r="H684" s="110"/>
      <c r="I684" s="110"/>
      <c r="J684" s="4"/>
    </row>
    <row r="685" spans="1:10" ht="15.75" x14ac:dyDescent="0.25">
      <c r="A685" s="110"/>
      <c r="B685" s="79"/>
      <c r="C685" s="80"/>
      <c r="D685" s="47"/>
      <c r="E685" s="48"/>
      <c r="F685" s="47"/>
      <c r="G685" s="80"/>
      <c r="H685" s="110"/>
      <c r="I685" s="110"/>
      <c r="J685" s="4"/>
    </row>
    <row r="686" spans="1:10" ht="15.75" x14ac:dyDescent="0.25">
      <c r="A686" s="110"/>
      <c r="B686" s="416" t="s">
        <v>223</v>
      </c>
      <c r="C686" s="417"/>
      <c r="D686" s="417"/>
      <c r="E686" s="417"/>
      <c r="F686" s="417"/>
      <c r="G686" s="418"/>
      <c r="H686" s="110"/>
      <c r="I686" s="110"/>
      <c r="J686" s="4"/>
    </row>
    <row r="687" spans="1:10" ht="15.75" x14ac:dyDescent="0.25">
      <c r="A687" s="110"/>
      <c r="B687" s="79" t="s">
        <v>57</v>
      </c>
      <c r="C687" s="80"/>
      <c r="D687" s="47" t="s">
        <v>20</v>
      </c>
      <c r="E687" s="48">
        <f>60+137+109+60</f>
        <v>366</v>
      </c>
      <c r="F687" s="47" t="s">
        <v>94</v>
      </c>
      <c r="G687" s="80"/>
      <c r="H687" s="110"/>
      <c r="I687" s="110"/>
      <c r="J687" s="4"/>
    </row>
    <row r="688" spans="1:10" ht="15.75" x14ac:dyDescent="0.25">
      <c r="A688" s="110"/>
      <c r="H688" s="110"/>
      <c r="I688" s="110"/>
      <c r="J688" s="4"/>
    </row>
    <row r="689" spans="1:10" ht="15.75" x14ac:dyDescent="0.25">
      <c r="A689" s="110"/>
      <c r="B689" s="120"/>
      <c r="C689" s="121"/>
      <c r="D689" s="121"/>
      <c r="E689" s="121"/>
      <c r="F689" s="121"/>
      <c r="G689" s="114"/>
      <c r="H689" s="110"/>
      <c r="I689" s="110"/>
      <c r="J689" s="4"/>
    </row>
    <row r="690" spans="1:10" ht="15.75" x14ac:dyDescent="0.25">
      <c r="A690" s="110"/>
      <c r="B690" s="120" t="s">
        <v>122</v>
      </c>
      <c r="C690" s="121"/>
      <c r="D690" s="121"/>
      <c r="E690" s="121">
        <f>SUM(E684,E687)</f>
        <v>544</v>
      </c>
      <c r="F690" s="121"/>
      <c r="G690" s="114"/>
      <c r="H690" s="110"/>
      <c r="I690" s="110"/>
      <c r="J690" s="4"/>
    </row>
    <row r="691" spans="1:10" ht="15.75" x14ac:dyDescent="0.25">
      <c r="A691" s="110"/>
      <c r="B691" s="120"/>
      <c r="C691" s="121"/>
      <c r="D691" s="121"/>
      <c r="E691" s="121"/>
      <c r="F691" s="121"/>
      <c r="G691" s="114"/>
      <c r="H691" s="110"/>
      <c r="I691" s="110"/>
      <c r="J691" s="4"/>
    </row>
    <row r="692" spans="1:10" ht="15.75" x14ac:dyDescent="0.25">
      <c r="A692" s="110"/>
      <c r="B692" s="267"/>
      <c r="C692" s="121"/>
      <c r="D692" s="121"/>
      <c r="E692" s="121"/>
      <c r="F692" s="121"/>
      <c r="G692" s="114"/>
      <c r="H692" s="110"/>
      <c r="I692" s="110"/>
      <c r="J692" s="4"/>
    </row>
    <row r="693" spans="1:10" ht="15.75" x14ac:dyDescent="0.25">
      <c r="A693" s="110"/>
      <c r="B693" s="267"/>
      <c r="C693" s="121"/>
      <c r="D693" s="121"/>
      <c r="E693" s="121"/>
      <c r="F693" s="121"/>
      <c r="G693" s="114"/>
      <c r="H693" s="110"/>
      <c r="I693" s="110"/>
      <c r="J693" s="4"/>
    </row>
    <row r="694" spans="1:10" ht="15.75" x14ac:dyDescent="0.25">
      <c r="A694" s="110"/>
      <c r="B694" s="267"/>
      <c r="C694" s="121"/>
      <c r="D694" s="121"/>
      <c r="E694" s="121"/>
      <c r="F694" s="121"/>
      <c r="G694" s="114"/>
      <c r="H694" s="110"/>
      <c r="I694" s="110"/>
      <c r="J694" s="4"/>
    </row>
    <row r="695" spans="1:10" ht="15.75" x14ac:dyDescent="0.25">
      <c r="A695" s="110"/>
      <c r="B695" s="267"/>
      <c r="C695" s="121"/>
      <c r="D695" s="121"/>
      <c r="E695" s="121"/>
      <c r="F695" s="121"/>
      <c r="G695" s="114"/>
      <c r="H695" s="110"/>
      <c r="I695" s="110"/>
      <c r="J695" s="4"/>
    </row>
    <row r="696" spans="1:10" ht="15.75" x14ac:dyDescent="0.25">
      <c r="A696" s="110"/>
      <c r="B696" s="267"/>
      <c r="C696" s="121"/>
      <c r="D696" s="121"/>
      <c r="E696" s="121"/>
      <c r="F696" s="121"/>
      <c r="G696" s="114"/>
      <c r="H696" s="110"/>
      <c r="I696" s="110"/>
      <c r="J696" s="4"/>
    </row>
    <row r="697" spans="1:10" ht="15.75" x14ac:dyDescent="0.25">
      <c r="A697" s="110"/>
      <c r="B697" s="267"/>
      <c r="C697" s="121"/>
      <c r="D697" s="121"/>
      <c r="E697" s="121"/>
      <c r="F697" s="121"/>
      <c r="G697" s="114"/>
      <c r="H697" s="110"/>
      <c r="I697" s="110"/>
      <c r="J697" s="4"/>
    </row>
    <row r="698" spans="1:10" ht="15.75" x14ac:dyDescent="0.25">
      <c r="A698" s="110"/>
      <c r="B698" s="267"/>
      <c r="C698" s="121"/>
      <c r="D698" s="121"/>
      <c r="E698" s="121"/>
      <c r="F698" s="121"/>
      <c r="G698" s="114"/>
      <c r="H698" s="110"/>
      <c r="I698" s="110"/>
      <c r="J698" s="4"/>
    </row>
    <row r="699" spans="1:10" ht="15.75" x14ac:dyDescent="0.25">
      <c r="A699" s="110"/>
      <c r="B699" s="267"/>
      <c r="C699" s="121"/>
      <c r="D699" s="121"/>
      <c r="E699" s="121"/>
      <c r="F699" s="121"/>
      <c r="G699" s="114"/>
      <c r="H699" s="110"/>
      <c r="I699" s="110"/>
      <c r="J699" s="4"/>
    </row>
    <row r="700" spans="1:10" ht="15.75" x14ac:dyDescent="0.25">
      <c r="A700" s="110"/>
      <c r="B700" s="267"/>
      <c r="C700" s="121"/>
      <c r="D700" s="121"/>
      <c r="E700" s="121"/>
      <c r="F700" s="121"/>
      <c r="G700" s="114"/>
      <c r="H700" s="110"/>
      <c r="I700" s="110"/>
      <c r="J700" s="4"/>
    </row>
    <row r="701" spans="1:10" ht="15.75" x14ac:dyDescent="0.25">
      <c r="A701" s="110"/>
      <c r="B701" s="267"/>
      <c r="C701" s="121"/>
      <c r="D701" s="121"/>
      <c r="E701" s="121"/>
      <c r="F701" s="121"/>
      <c r="G701" s="114"/>
      <c r="H701" s="110"/>
      <c r="I701" s="110"/>
      <c r="J701" s="4"/>
    </row>
    <row r="702" spans="1:10" ht="15.75" x14ac:dyDescent="0.25">
      <c r="A702" s="110"/>
      <c r="B702" s="267"/>
      <c r="C702" s="121"/>
      <c r="D702" s="121"/>
      <c r="E702" s="121"/>
      <c r="F702" s="121"/>
      <c r="G702" s="114"/>
      <c r="H702" s="110"/>
      <c r="I702" s="110"/>
      <c r="J702" s="4"/>
    </row>
    <row r="703" spans="1:10" ht="15.75" x14ac:dyDescent="0.25">
      <c r="A703" s="110"/>
      <c r="B703" s="267"/>
      <c r="C703" s="121"/>
      <c r="D703" s="121"/>
      <c r="E703" s="121"/>
      <c r="F703" s="121"/>
      <c r="G703" s="114"/>
      <c r="H703" s="110"/>
      <c r="I703" s="110"/>
      <c r="J703" s="4"/>
    </row>
    <row r="704" spans="1:10" ht="15.75" x14ac:dyDescent="0.25">
      <c r="A704" s="110"/>
      <c r="B704" s="267"/>
      <c r="C704" s="121"/>
      <c r="D704" s="121"/>
      <c r="E704" s="121"/>
      <c r="F704" s="121"/>
      <c r="G704" s="114"/>
      <c r="H704" s="110"/>
      <c r="I704" s="110"/>
      <c r="J704" s="4"/>
    </row>
    <row r="705" spans="1:10" ht="15.75" x14ac:dyDescent="0.25">
      <c r="A705" s="110"/>
      <c r="B705" s="120"/>
      <c r="C705" s="121"/>
      <c r="D705" s="121"/>
      <c r="E705" s="121"/>
      <c r="F705" s="121"/>
      <c r="G705" s="114"/>
      <c r="H705" s="110"/>
      <c r="I705" s="110"/>
      <c r="J705" s="4"/>
    </row>
    <row r="706" spans="1:10" ht="15.75" x14ac:dyDescent="0.25">
      <c r="A706" s="110"/>
      <c r="B706" s="120"/>
      <c r="C706" s="121"/>
      <c r="D706" s="121"/>
      <c r="E706" s="121"/>
      <c r="F706" s="121"/>
      <c r="G706" s="114"/>
      <c r="H706" s="110"/>
      <c r="I706" s="110"/>
      <c r="J706" s="4"/>
    </row>
    <row r="707" spans="1:10" ht="15.75" x14ac:dyDescent="0.25">
      <c r="A707" s="110"/>
      <c r="B707" s="120"/>
      <c r="C707" s="121"/>
      <c r="D707" s="121"/>
      <c r="E707" s="121"/>
      <c r="F707" s="121"/>
      <c r="G707" s="114"/>
      <c r="H707" s="110"/>
      <c r="I707" s="110"/>
      <c r="J707" s="4"/>
    </row>
    <row r="708" spans="1:10" ht="15.75" x14ac:dyDescent="0.25">
      <c r="A708" s="110"/>
      <c r="B708" s="120"/>
      <c r="C708" s="121"/>
      <c r="D708" s="121"/>
      <c r="E708" s="121"/>
      <c r="F708" s="121"/>
      <c r="G708" s="114"/>
      <c r="H708" s="110"/>
      <c r="I708" s="110"/>
      <c r="J708" s="4"/>
    </row>
    <row r="709" spans="1:10" ht="15.75" x14ac:dyDescent="0.25">
      <c r="A709" s="110"/>
      <c r="B709" s="120"/>
      <c r="C709" s="121"/>
      <c r="D709" s="121"/>
      <c r="E709" s="121"/>
      <c r="F709" s="121"/>
      <c r="G709" s="114"/>
      <c r="H709" s="110"/>
      <c r="I709" s="110"/>
      <c r="J709" s="4"/>
    </row>
    <row r="710" spans="1:10" ht="15.75" x14ac:dyDescent="0.25">
      <c r="A710" s="110"/>
      <c r="B710" s="120"/>
      <c r="C710" s="121"/>
      <c r="D710" s="121"/>
      <c r="E710" s="121"/>
      <c r="F710" s="121"/>
      <c r="G710" s="114"/>
      <c r="H710" s="110"/>
      <c r="I710" s="110"/>
      <c r="J710" s="4"/>
    </row>
    <row r="711" spans="1:10" ht="15.75" x14ac:dyDescent="0.25">
      <c r="A711" s="110"/>
      <c r="B711" s="120"/>
      <c r="C711" s="121"/>
      <c r="D711" s="121"/>
      <c r="E711" s="121"/>
      <c r="F711" s="121"/>
      <c r="G711" s="114"/>
      <c r="H711" s="110"/>
      <c r="I711" s="110"/>
      <c r="J711" s="4"/>
    </row>
    <row r="712" spans="1:10" ht="15.75" x14ac:dyDescent="0.25">
      <c r="A712" s="110"/>
      <c r="B712" s="120"/>
      <c r="C712" s="121"/>
      <c r="D712" s="121"/>
      <c r="E712" s="121"/>
      <c r="F712" s="121"/>
      <c r="G712" s="114"/>
      <c r="H712" s="110"/>
      <c r="I712" s="110"/>
      <c r="J712" s="4"/>
    </row>
    <row r="713" spans="1:10" ht="15.75" x14ac:dyDescent="0.25">
      <c r="A713" s="110"/>
      <c r="B713" s="120"/>
      <c r="C713" s="121"/>
      <c r="D713" s="121"/>
      <c r="E713" s="121"/>
      <c r="F713" s="121"/>
      <c r="G713" s="114"/>
      <c r="H713" s="110"/>
      <c r="I713" s="110"/>
      <c r="J713" s="4"/>
    </row>
    <row r="714" spans="1:10" ht="15.75" x14ac:dyDescent="0.25">
      <c r="A714" s="110"/>
      <c r="B714" s="120"/>
      <c r="C714" s="121"/>
      <c r="D714" s="121"/>
      <c r="E714" s="121"/>
      <c r="F714" s="121"/>
      <c r="G714" s="114"/>
      <c r="H714" s="110"/>
      <c r="I714" s="110"/>
      <c r="J714" s="4"/>
    </row>
    <row r="715" spans="1:10" ht="15.75" x14ac:dyDescent="0.25">
      <c r="A715" s="110"/>
      <c r="B715" s="120"/>
      <c r="C715" s="121"/>
      <c r="D715" s="121"/>
      <c r="E715" s="121"/>
      <c r="F715" s="121"/>
      <c r="G715" s="114"/>
      <c r="H715" s="110"/>
      <c r="I715" s="110"/>
      <c r="J715" s="4"/>
    </row>
    <row r="716" spans="1:10" ht="15.75" x14ac:dyDescent="0.25">
      <c r="A716" s="110"/>
      <c r="B716" s="120"/>
      <c r="C716" s="121"/>
      <c r="D716" s="121"/>
      <c r="E716" s="121"/>
      <c r="F716" s="121"/>
      <c r="G716" s="114"/>
      <c r="H716" s="110"/>
      <c r="I716" s="110"/>
      <c r="J716" s="4"/>
    </row>
    <row r="717" spans="1:10" ht="33" customHeight="1" x14ac:dyDescent="0.25">
      <c r="A717" s="261" t="s">
        <v>123</v>
      </c>
      <c r="B717" s="411" t="s">
        <v>124</v>
      </c>
      <c r="C717" s="411"/>
      <c r="D717" s="411"/>
      <c r="E717" s="411"/>
      <c r="F717" s="411"/>
      <c r="G717" s="411"/>
      <c r="H717" s="262" t="s">
        <v>67</v>
      </c>
      <c r="I717" s="263">
        <f>E739</f>
        <v>979.2</v>
      </c>
      <c r="J717" s="4"/>
    </row>
    <row r="718" spans="1:10" ht="15.75" x14ac:dyDescent="0.25">
      <c r="A718" s="110"/>
      <c r="B718" s="465"/>
      <c r="C718" s="465"/>
      <c r="D718" s="465"/>
      <c r="E718" s="465"/>
      <c r="F718" s="465"/>
      <c r="G718" s="465"/>
      <c r="H718" s="110"/>
      <c r="I718" s="110"/>
      <c r="J718" s="4"/>
    </row>
    <row r="719" spans="1:10" ht="15.75" x14ac:dyDescent="0.25">
      <c r="A719" s="110"/>
      <c r="B719" s="120" t="s">
        <v>109</v>
      </c>
      <c r="C719" s="119"/>
      <c r="D719" s="119"/>
      <c r="E719" s="119"/>
      <c r="F719" s="119"/>
      <c r="G719" s="111"/>
      <c r="H719" s="110"/>
      <c r="I719" s="110"/>
      <c r="J719" s="4"/>
    </row>
    <row r="720" spans="1:10" ht="15.75" x14ac:dyDescent="0.25">
      <c r="A720" s="110"/>
      <c r="B720" s="79"/>
      <c r="C720" s="119"/>
      <c r="D720" s="119"/>
      <c r="E720" s="119"/>
      <c r="F720" s="119"/>
      <c r="G720" s="111"/>
      <c r="H720" s="110"/>
      <c r="I720" s="110"/>
      <c r="J720" s="4"/>
    </row>
    <row r="721" spans="1:10" ht="15.75" x14ac:dyDescent="0.25">
      <c r="A721" s="110"/>
      <c r="B721" s="219" t="s">
        <v>70</v>
      </c>
      <c r="C721" s="80"/>
      <c r="D721" s="80"/>
      <c r="E721" s="80"/>
      <c r="F721" s="80"/>
      <c r="G721" s="80"/>
      <c r="H721" s="110"/>
      <c r="I721" s="110"/>
      <c r="J721" s="4"/>
    </row>
    <row r="722" spans="1:10" ht="15.75" x14ac:dyDescent="0.25">
      <c r="A722" s="110"/>
      <c r="B722" s="416" t="s">
        <v>161</v>
      </c>
      <c r="C722" s="416"/>
      <c r="D722" s="416"/>
      <c r="E722" s="416"/>
      <c r="F722" s="416"/>
      <c r="G722" s="416"/>
      <c r="H722" s="110"/>
      <c r="I722" s="110"/>
      <c r="J722" s="4"/>
    </row>
    <row r="723" spans="1:10" ht="15.75" x14ac:dyDescent="0.25">
      <c r="A723" s="110"/>
      <c r="B723" s="268">
        <v>178</v>
      </c>
      <c r="C723" s="269" t="s">
        <v>220</v>
      </c>
      <c r="D723" s="241"/>
      <c r="E723" s="241"/>
      <c r="F723" s="241"/>
      <c r="G723" s="241"/>
      <c r="H723" s="110"/>
      <c r="I723" s="110"/>
      <c r="J723" s="4"/>
    </row>
    <row r="724" spans="1:10" ht="15.75" x14ac:dyDescent="0.25">
      <c r="A724" s="110"/>
      <c r="B724" s="238"/>
      <c r="C724" s="241"/>
      <c r="D724" s="241"/>
      <c r="E724" s="241"/>
      <c r="F724" s="241"/>
      <c r="G724" s="241"/>
      <c r="H724" s="110"/>
      <c r="I724" s="110"/>
      <c r="J724" s="4"/>
    </row>
    <row r="725" spans="1:10" ht="15.75" x14ac:dyDescent="0.25">
      <c r="A725" s="110"/>
      <c r="B725" s="219" t="s">
        <v>57</v>
      </c>
      <c r="C725" s="80"/>
      <c r="D725" s="80"/>
      <c r="E725" s="80"/>
      <c r="F725" s="80"/>
      <c r="G725" s="80"/>
      <c r="H725" s="110"/>
      <c r="I725" s="110"/>
      <c r="J725" s="4"/>
    </row>
    <row r="726" spans="1:10" ht="15.75" x14ac:dyDescent="0.25">
      <c r="A726" s="110"/>
      <c r="B726" s="416" t="s">
        <v>163</v>
      </c>
      <c r="C726" s="416"/>
      <c r="D726" s="416"/>
      <c r="E726" s="416"/>
      <c r="F726" s="416"/>
      <c r="G726" s="416"/>
      <c r="H726" s="110"/>
      <c r="I726" s="110"/>
      <c r="J726" s="4"/>
    </row>
    <row r="727" spans="1:10" ht="15.75" x14ac:dyDescent="0.25">
      <c r="A727" s="110"/>
      <c r="B727" s="268">
        <v>197</v>
      </c>
      <c r="C727" s="269" t="s">
        <v>220</v>
      </c>
      <c r="D727" s="241"/>
      <c r="E727" s="241"/>
      <c r="F727" s="241"/>
      <c r="G727" s="241"/>
      <c r="H727" s="110"/>
      <c r="I727" s="110"/>
      <c r="J727" s="4"/>
    </row>
    <row r="728" spans="1:10" ht="15.75" x14ac:dyDescent="0.25">
      <c r="A728" s="110"/>
      <c r="B728" s="268"/>
      <c r="C728" s="269"/>
      <c r="D728" s="241"/>
      <c r="E728" s="241"/>
      <c r="F728" s="241"/>
      <c r="G728" s="241"/>
      <c r="H728" s="110"/>
      <c r="I728" s="110"/>
      <c r="J728" s="4"/>
    </row>
    <row r="729" spans="1:10" ht="15.75" x14ac:dyDescent="0.25">
      <c r="A729" s="110"/>
      <c r="B729" s="270" t="s">
        <v>222</v>
      </c>
      <c r="C729" s="269"/>
      <c r="D729" s="241"/>
      <c r="E729" s="241"/>
      <c r="F729" s="241"/>
      <c r="G729" s="241"/>
      <c r="H729" s="110"/>
      <c r="I729" s="110"/>
      <c r="J729" s="4"/>
    </row>
    <row r="730" spans="1:10" ht="15.75" x14ac:dyDescent="0.25">
      <c r="A730" s="110"/>
      <c r="B730" s="268">
        <v>109</v>
      </c>
      <c r="C730" s="269" t="s">
        <v>220</v>
      </c>
      <c r="D730" s="241"/>
      <c r="E730" s="241"/>
      <c r="F730" s="241"/>
      <c r="G730" s="241"/>
      <c r="H730" s="110"/>
      <c r="I730" s="110"/>
      <c r="J730" s="4"/>
    </row>
    <row r="731" spans="1:10" ht="15.75" x14ac:dyDescent="0.25">
      <c r="A731" s="110"/>
      <c r="B731" s="268"/>
      <c r="C731" s="269"/>
      <c r="D731" s="241"/>
      <c r="E731" s="241"/>
      <c r="F731" s="241"/>
      <c r="G731" s="241"/>
      <c r="H731" s="110"/>
      <c r="I731" s="110"/>
      <c r="J731" s="4"/>
    </row>
    <row r="732" spans="1:10" ht="15.75" x14ac:dyDescent="0.25">
      <c r="A732" s="110"/>
      <c r="B732" s="270" t="s">
        <v>221</v>
      </c>
      <c r="C732" s="269"/>
      <c r="D732" s="241"/>
      <c r="E732" s="241"/>
      <c r="F732" s="241"/>
      <c r="G732" s="241"/>
      <c r="H732" s="110"/>
      <c r="I732" s="110"/>
      <c r="J732" s="4"/>
    </row>
    <row r="733" spans="1:10" ht="15.75" x14ac:dyDescent="0.25">
      <c r="A733" s="110"/>
      <c r="B733" s="268">
        <v>60</v>
      </c>
      <c r="C733" s="269" t="s">
        <v>220</v>
      </c>
      <c r="D733" s="80"/>
      <c r="E733" s="80"/>
      <c r="F733" s="80"/>
      <c r="G733" s="80"/>
      <c r="H733" s="110"/>
      <c r="I733" s="110"/>
      <c r="J733" s="4"/>
    </row>
    <row r="734" spans="1:10" ht="15.75" x14ac:dyDescent="0.25">
      <c r="A734" s="110"/>
      <c r="B734" s="112"/>
      <c r="C734" s="113"/>
      <c r="D734" s="131"/>
      <c r="E734" s="132"/>
      <c r="F734" s="131"/>
      <c r="G734" s="111"/>
      <c r="H734" s="110"/>
      <c r="I734" s="110"/>
      <c r="J734" s="4"/>
    </row>
    <row r="735" spans="1:10" ht="15.75" x14ac:dyDescent="0.25">
      <c r="A735" s="110"/>
      <c r="B735" s="431" t="s">
        <v>125</v>
      </c>
      <c r="C735" s="431"/>
      <c r="D735" s="431"/>
      <c r="E735" s="431"/>
      <c r="F735" s="431"/>
      <c r="G735" s="431"/>
      <c r="H735" s="110"/>
      <c r="I735" s="110"/>
      <c r="J735" s="4"/>
    </row>
    <row r="736" spans="1:10" ht="15.75" x14ac:dyDescent="0.25">
      <c r="A736" s="110"/>
      <c r="B736" s="115" t="s">
        <v>97</v>
      </c>
      <c r="C736" s="116" t="s">
        <v>126</v>
      </c>
      <c r="D736" s="116" t="s">
        <v>127</v>
      </c>
      <c r="E736" s="116"/>
      <c r="F736" s="117"/>
      <c r="G736" s="114"/>
      <c r="H736" s="110"/>
      <c r="I736" s="110"/>
      <c r="J736" s="4"/>
    </row>
    <row r="737" spans="1:10" ht="15.75" x14ac:dyDescent="0.25">
      <c r="A737" s="110"/>
      <c r="B737" s="118">
        <f>SUM(B733,B730,B727,B723)</f>
        <v>544</v>
      </c>
      <c r="C737" s="119">
        <v>1.8</v>
      </c>
      <c r="D737" s="119">
        <f>B737*C737</f>
        <v>979.2</v>
      </c>
      <c r="E737" s="119"/>
      <c r="F737" s="119"/>
      <c r="G737" s="114"/>
      <c r="H737" s="110"/>
      <c r="I737" s="110"/>
      <c r="J737" s="4"/>
    </row>
    <row r="738" spans="1:10" ht="15.75" x14ac:dyDescent="0.25">
      <c r="A738" s="110"/>
      <c r="B738" s="118"/>
      <c r="C738" s="119"/>
      <c r="D738" s="119"/>
      <c r="E738" s="119"/>
      <c r="F738" s="119"/>
      <c r="G738" s="114"/>
      <c r="H738" s="110"/>
      <c r="I738" s="110"/>
      <c r="J738" s="4"/>
    </row>
    <row r="739" spans="1:10" ht="15.75" x14ac:dyDescent="0.25">
      <c r="A739" s="110"/>
      <c r="B739" s="120" t="s">
        <v>128</v>
      </c>
      <c r="C739" s="121"/>
      <c r="E739" s="121">
        <f>SUM(D737)</f>
        <v>979.2</v>
      </c>
      <c r="F739" s="182" t="s">
        <v>67</v>
      </c>
      <c r="G739" s="114"/>
      <c r="H739" s="110"/>
      <c r="I739" s="110"/>
      <c r="J739" s="4"/>
    </row>
    <row r="740" spans="1:10" ht="15.75" x14ac:dyDescent="0.25">
      <c r="A740" s="110"/>
      <c r="C740" s="119"/>
      <c r="D740" s="119"/>
      <c r="E740" s="119"/>
      <c r="F740" s="119"/>
      <c r="G740" s="114"/>
      <c r="H740" s="110"/>
      <c r="I740" s="110"/>
      <c r="J740" s="4"/>
    </row>
    <row r="741" spans="1:10" ht="15.75" x14ac:dyDescent="0.25">
      <c r="A741" s="110"/>
      <c r="B741" s="119"/>
      <c r="C741" s="119"/>
      <c r="D741" s="119"/>
      <c r="E741" s="119"/>
      <c r="F741" s="119"/>
      <c r="G741" s="114"/>
      <c r="H741" s="110"/>
      <c r="I741" s="110"/>
      <c r="J741" s="4"/>
    </row>
    <row r="742" spans="1:10" ht="15.75" x14ac:dyDescent="0.25">
      <c r="A742" s="110"/>
      <c r="B742" s="119"/>
      <c r="C742" s="119"/>
      <c r="D742" s="119"/>
      <c r="E742" s="119"/>
      <c r="F742" s="119"/>
      <c r="G742" s="114"/>
      <c r="H742" s="110"/>
      <c r="I742" s="110"/>
      <c r="J742" s="4"/>
    </row>
    <row r="743" spans="1:10" ht="15.75" x14ac:dyDescent="0.25">
      <c r="A743" s="110"/>
      <c r="B743" s="119"/>
      <c r="C743" s="119"/>
      <c r="D743" s="119"/>
      <c r="E743" s="119"/>
      <c r="F743" s="119"/>
      <c r="G743" s="114"/>
      <c r="H743" s="110"/>
      <c r="I743" s="110"/>
      <c r="J743" s="4"/>
    </row>
    <row r="744" spans="1:10" ht="15.75" x14ac:dyDescent="0.25">
      <c r="A744" s="110"/>
      <c r="B744" s="119"/>
      <c r="C744" s="119"/>
      <c r="D744" s="119"/>
      <c r="E744" s="119"/>
      <c r="F744" s="119"/>
      <c r="G744" s="114"/>
      <c r="H744" s="110"/>
      <c r="I744" s="110"/>
      <c r="J744" s="4"/>
    </row>
    <row r="745" spans="1:10" ht="15.75" x14ac:dyDescent="0.25">
      <c r="A745" s="110"/>
      <c r="B745" s="119"/>
      <c r="C745" s="119"/>
      <c r="D745" s="119"/>
      <c r="E745" s="119"/>
      <c r="F745" s="119"/>
      <c r="G745" s="114"/>
      <c r="H745" s="110"/>
      <c r="I745" s="110"/>
      <c r="J745" s="4"/>
    </row>
    <row r="746" spans="1:10" ht="15.75" x14ac:dyDescent="0.25">
      <c r="A746" s="110"/>
      <c r="B746" s="119"/>
      <c r="C746" s="119"/>
      <c r="D746" s="119"/>
      <c r="E746" s="119"/>
      <c r="F746" s="119"/>
      <c r="G746" s="114"/>
      <c r="H746" s="110"/>
      <c r="I746" s="110"/>
      <c r="J746" s="4"/>
    </row>
    <row r="747" spans="1:10" ht="15.75" x14ac:dyDescent="0.25">
      <c r="A747" s="110"/>
      <c r="B747" s="119"/>
      <c r="C747" s="119"/>
      <c r="D747" s="119"/>
      <c r="E747" s="119"/>
      <c r="F747" s="119"/>
      <c r="G747" s="114"/>
      <c r="H747" s="110"/>
      <c r="I747" s="110"/>
      <c r="J747" s="4"/>
    </row>
    <row r="748" spans="1:10" ht="15.75" x14ac:dyDescent="0.25">
      <c r="A748" s="110"/>
      <c r="B748" s="119"/>
      <c r="C748" s="119"/>
      <c r="D748" s="119"/>
      <c r="E748" s="119"/>
      <c r="F748" s="119"/>
      <c r="G748" s="114"/>
      <c r="H748" s="110"/>
      <c r="I748" s="110"/>
      <c r="J748" s="4"/>
    </row>
    <row r="749" spans="1:10" ht="15.75" x14ac:dyDescent="0.25">
      <c r="A749" s="110"/>
      <c r="B749" s="119"/>
      <c r="C749" s="119"/>
      <c r="D749" s="119"/>
      <c r="E749" s="119"/>
      <c r="F749" s="119"/>
      <c r="G749" s="114"/>
      <c r="H749" s="110"/>
      <c r="I749" s="110"/>
      <c r="J749" s="4"/>
    </row>
    <row r="750" spans="1:10" ht="15.75" x14ac:dyDescent="0.25">
      <c r="A750" s="110"/>
      <c r="B750" s="119"/>
      <c r="C750" s="119"/>
      <c r="D750" s="119"/>
      <c r="E750" s="119"/>
      <c r="F750" s="119"/>
      <c r="G750" s="114"/>
      <c r="H750" s="110"/>
      <c r="I750" s="110"/>
      <c r="J750" s="4"/>
    </row>
    <row r="751" spans="1:10" ht="15.75" x14ac:dyDescent="0.25">
      <c r="A751" s="110"/>
      <c r="B751" s="119"/>
      <c r="C751" s="119"/>
      <c r="D751" s="119"/>
      <c r="E751" s="119"/>
      <c r="F751" s="119"/>
      <c r="G751" s="114"/>
      <c r="H751" s="110"/>
      <c r="I751" s="110"/>
      <c r="J751" s="4"/>
    </row>
    <row r="752" spans="1:10" ht="15.75" x14ac:dyDescent="0.25">
      <c r="A752" s="16"/>
      <c r="B752" s="120"/>
      <c r="C752" s="121"/>
      <c r="D752" s="121"/>
      <c r="E752" s="121"/>
      <c r="F752" s="121"/>
      <c r="G752" s="114"/>
      <c r="H752" s="16"/>
      <c r="I752" s="16"/>
      <c r="J752" s="4"/>
    </row>
    <row r="753" spans="1:1024" ht="15.75" x14ac:dyDescent="0.25">
      <c r="A753" s="16"/>
      <c r="B753" s="120"/>
      <c r="C753" s="121"/>
      <c r="D753" s="121"/>
      <c r="E753" s="121"/>
      <c r="F753" s="121"/>
      <c r="G753" s="114"/>
      <c r="H753" s="16"/>
      <c r="I753" s="16"/>
      <c r="J753" s="4"/>
    </row>
    <row r="754" spans="1:1024" ht="15.75" x14ac:dyDescent="0.25">
      <c r="A754" s="16"/>
      <c r="B754" s="120"/>
      <c r="C754" s="121"/>
      <c r="D754" s="121"/>
      <c r="E754" s="121"/>
      <c r="F754" s="121"/>
      <c r="G754" s="114"/>
      <c r="H754" s="16"/>
      <c r="I754" s="16"/>
      <c r="J754" s="4"/>
    </row>
    <row r="755" spans="1:1024" ht="15.75" x14ac:dyDescent="0.25">
      <c r="A755" s="16"/>
      <c r="B755" s="120"/>
      <c r="C755" s="121"/>
      <c r="D755" s="121"/>
      <c r="E755" s="121"/>
      <c r="F755" s="121"/>
      <c r="G755" s="114"/>
      <c r="H755" s="16"/>
      <c r="I755" s="16"/>
      <c r="J755" s="4"/>
    </row>
    <row r="756" spans="1:1024" ht="15.75" x14ac:dyDescent="0.25">
      <c r="A756" s="16"/>
      <c r="B756" s="120"/>
      <c r="C756" s="121"/>
      <c r="D756" s="121"/>
      <c r="E756" s="121"/>
      <c r="F756" s="121"/>
      <c r="G756" s="114"/>
      <c r="H756" s="16"/>
      <c r="I756" s="16"/>
      <c r="J756" s="4"/>
    </row>
    <row r="757" spans="1:1024" ht="15.75" x14ac:dyDescent="0.25">
      <c r="A757" s="16"/>
      <c r="B757" s="120"/>
      <c r="C757" s="121"/>
      <c r="D757" s="121"/>
      <c r="E757" s="121"/>
      <c r="F757" s="121"/>
      <c r="G757" s="114"/>
      <c r="H757" s="16"/>
      <c r="I757" s="16"/>
      <c r="J757" s="4"/>
    </row>
    <row r="758" spans="1:1024" ht="15.75" x14ac:dyDescent="0.25">
      <c r="A758" s="16"/>
      <c r="B758" s="120"/>
      <c r="C758" s="121"/>
      <c r="D758" s="121"/>
      <c r="E758" s="121"/>
      <c r="F758" s="121"/>
      <c r="G758" s="114"/>
      <c r="H758" s="16"/>
      <c r="I758" s="16"/>
      <c r="J758" s="4"/>
    </row>
    <row r="759" spans="1:1024" ht="15.75" x14ac:dyDescent="0.25">
      <c r="A759" s="16"/>
      <c r="B759" s="120"/>
      <c r="C759" s="121"/>
      <c r="D759" s="121"/>
      <c r="E759" s="121"/>
      <c r="F759" s="121"/>
      <c r="G759" s="114"/>
      <c r="H759" s="16"/>
      <c r="I759" s="16"/>
      <c r="J759" s="4"/>
    </row>
    <row r="760" spans="1:1024" ht="15.75" x14ac:dyDescent="0.25">
      <c r="A760" s="16"/>
      <c r="B760" s="120"/>
      <c r="C760" s="121"/>
      <c r="D760" s="121"/>
      <c r="E760" s="121"/>
      <c r="F760" s="121"/>
      <c r="G760" s="114"/>
      <c r="H760" s="16"/>
      <c r="I760" s="16"/>
      <c r="J760" s="4"/>
    </row>
    <row r="761" spans="1:1024" ht="15.75" x14ac:dyDescent="0.25">
      <c r="A761" s="16"/>
      <c r="B761" s="120"/>
      <c r="C761" s="121"/>
      <c r="D761" s="121"/>
      <c r="E761" s="121"/>
      <c r="F761" s="121"/>
      <c r="G761" s="114"/>
      <c r="H761" s="16"/>
      <c r="I761" s="16"/>
      <c r="J761" s="4"/>
    </row>
    <row r="762" spans="1:1024" ht="15.75" x14ac:dyDescent="0.25">
      <c r="A762" s="16"/>
      <c r="B762" s="120"/>
      <c r="C762" s="121"/>
      <c r="D762" s="121"/>
      <c r="E762" s="121"/>
      <c r="F762" s="121"/>
      <c r="G762" s="114"/>
      <c r="H762" s="16"/>
      <c r="I762" s="16"/>
      <c r="J762" s="4"/>
    </row>
    <row r="763" spans="1:1024" ht="25.5" customHeight="1" x14ac:dyDescent="0.25">
      <c r="A763" s="293" t="s">
        <v>177</v>
      </c>
      <c r="B763" s="464" t="s">
        <v>178</v>
      </c>
      <c r="C763" s="464"/>
      <c r="D763" s="464"/>
      <c r="E763" s="464"/>
      <c r="F763" s="464"/>
      <c r="G763" s="464"/>
      <c r="H763" s="298"/>
      <c r="I763" s="298"/>
      <c r="J763" s="4"/>
    </row>
    <row r="764" spans="1:1024" ht="15.75" x14ac:dyDescent="0.25">
      <c r="A764" s="110"/>
      <c r="B764" s="118"/>
      <c r="C764" s="119"/>
      <c r="D764" s="119"/>
      <c r="E764" s="119"/>
      <c r="F764" s="119"/>
      <c r="G764" s="114"/>
      <c r="H764" s="110"/>
      <c r="I764" s="110"/>
      <c r="J764" s="4"/>
    </row>
    <row r="765" spans="1:1024" s="181" customFormat="1" ht="32.25" customHeight="1" x14ac:dyDescent="0.25">
      <c r="A765" s="261" t="s">
        <v>111</v>
      </c>
      <c r="B765" s="411" t="s">
        <v>112</v>
      </c>
      <c r="C765" s="411"/>
      <c r="D765" s="411"/>
      <c r="E765" s="411"/>
      <c r="F765" s="411"/>
      <c r="G765" s="411"/>
      <c r="H765" s="262" t="s">
        <v>15</v>
      </c>
      <c r="I765" s="263">
        <f>E799</f>
        <v>767.84999999999945</v>
      </c>
      <c r="J765" s="179"/>
      <c r="K765" s="180"/>
      <c r="L765" s="180"/>
      <c r="M765" s="180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  <c r="AB765" s="180"/>
      <c r="AC765" s="180"/>
      <c r="AD765" s="180"/>
      <c r="AE765" s="180"/>
      <c r="AF765" s="180"/>
      <c r="AG765" s="180"/>
      <c r="AH765" s="180"/>
      <c r="AI765" s="180"/>
      <c r="AJ765" s="180"/>
      <c r="AK765" s="180"/>
      <c r="AL765" s="180"/>
      <c r="AM765" s="180"/>
      <c r="AN765" s="180"/>
      <c r="AO765" s="180"/>
      <c r="AP765" s="180"/>
      <c r="AQ765" s="180"/>
      <c r="AR765" s="180"/>
      <c r="AS765" s="180"/>
      <c r="AT765" s="180"/>
      <c r="AU765" s="180"/>
      <c r="AV765" s="180"/>
      <c r="AW765" s="180"/>
      <c r="AX765" s="180"/>
      <c r="AY765" s="180"/>
      <c r="AZ765" s="180"/>
      <c r="BA765" s="180"/>
      <c r="BB765" s="180"/>
      <c r="BC765" s="180"/>
      <c r="BD765" s="180"/>
      <c r="BE765" s="180"/>
      <c r="BF765" s="180"/>
      <c r="BG765" s="180"/>
      <c r="BH765" s="180"/>
      <c r="BI765" s="180"/>
      <c r="BJ765" s="180"/>
      <c r="BK765" s="180"/>
      <c r="BL765" s="180"/>
      <c r="BM765" s="180"/>
      <c r="BN765" s="180"/>
      <c r="BO765" s="180"/>
      <c r="BP765" s="180"/>
      <c r="BQ765" s="180"/>
      <c r="BR765" s="180"/>
      <c r="BS765" s="180"/>
      <c r="BT765" s="180"/>
      <c r="BU765" s="180"/>
      <c r="BV765" s="180"/>
      <c r="BW765" s="180"/>
      <c r="BX765" s="180"/>
      <c r="BY765" s="180"/>
      <c r="BZ765" s="180"/>
      <c r="CA765" s="180"/>
      <c r="CB765" s="180"/>
      <c r="CC765" s="180"/>
      <c r="CD765" s="180"/>
      <c r="CE765" s="180"/>
      <c r="CF765" s="180"/>
      <c r="CG765" s="180"/>
      <c r="CH765" s="180"/>
      <c r="CI765" s="180"/>
      <c r="CJ765" s="180"/>
      <c r="CK765" s="180"/>
      <c r="CL765" s="180"/>
      <c r="CM765" s="180"/>
      <c r="CN765" s="180"/>
      <c r="CO765" s="180"/>
      <c r="CP765" s="180"/>
      <c r="CQ765" s="180"/>
      <c r="CR765" s="180"/>
      <c r="CS765" s="180"/>
      <c r="CT765" s="180"/>
      <c r="CU765" s="180"/>
      <c r="CV765" s="180"/>
      <c r="CW765" s="180"/>
      <c r="CX765" s="180"/>
      <c r="CY765" s="180"/>
      <c r="CZ765" s="180"/>
      <c r="DA765" s="180"/>
      <c r="DB765" s="180"/>
      <c r="DC765" s="180"/>
      <c r="DD765" s="180"/>
      <c r="DE765" s="180"/>
      <c r="DF765" s="180"/>
      <c r="DG765" s="180"/>
      <c r="DH765" s="180"/>
      <c r="DI765" s="180"/>
      <c r="DJ765" s="180"/>
      <c r="DK765" s="180"/>
      <c r="DL765" s="180"/>
      <c r="DM765" s="180"/>
      <c r="DN765" s="180"/>
      <c r="DO765" s="180"/>
      <c r="DP765" s="180"/>
      <c r="DQ765" s="180"/>
      <c r="DR765" s="180"/>
      <c r="DS765" s="180"/>
      <c r="DT765" s="180"/>
      <c r="DU765" s="180"/>
      <c r="DV765" s="180"/>
      <c r="DW765" s="180"/>
      <c r="DX765" s="180"/>
      <c r="DY765" s="180"/>
      <c r="DZ765" s="180"/>
      <c r="EA765" s="180"/>
      <c r="EB765" s="180"/>
      <c r="EC765" s="180"/>
      <c r="ED765" s="180"/>
      <c r="EE765" s="180"/>
      <c r="EF765" s="180"/>
      <c r="EG765" s="180"/>
      <c r="EH765" s="180"/>
      <c r="EI765" s="180"/>
      <c r="EJ765" s="180"/>
      <c r="EK765" s="180"/>
      <c r="EL765" s="180"/>
      <c r="EM765" s="180"/>
      <c r="EN765" s="180"/>
      <c r="EO765" s="180"/>
      <c r="EP765" s="180"/>
      <c r="EQ765" s="180"/>
      <c r="ER765" s="180"/>
      <c r="ES765" s="180"/>
      <c r="ET765" s="180"/>
      <c r="EU765" s="180"/>
      <c r="EV765" s="180"/>
      <c r="EW765" s="180"/>
      <c r="EX765" s="180"/>
      <c r="EY765" s="180"/>
      <c r="EZ765" s="180"/>
      <c r="FA765" s="180"/>
      <c r="FB765" s="180"/>
      <c r="FC765" s="180"/>
      <c r="FD765" s="180"/>
      <c r="FE765" s="180"/>
      <c r="FF765" s="180"/>
      <c r="FG765" s="180"/>
      <c r="FH765" s="180"/>
      <c r="FI765" s="180"/>
      <c r="FJ765" s="180"/>
      <c r="FK765" s="180"/>
      <c r="FL765" s="180"/>
      <c r="FM765" s="180"/>
      <c r="FN765" s="180"/>
      <c r="FO765" s="180"/>
      <c r="FP765" s="180"/>
      <c r="FQ765" s="180"/>
      <c r="FR765" s="180"/>
      <c r="FS765" s="180"/>
      <c r="FT765" s="180"/>
      <c r="FU765" s="180"/>
      <c r="FV765" s="180"/>
      <c r="FW765" s="180"/>
      <c r="FX765" s="180"/>
      <c r="FY765" s="180"/>
      <c r="FZ765" s="180"/>
      <c r="GA765" s="180"/>
      <c r="GB765" s="180"/>
      <c r="GC765" s="180"/>
      <c r="GD765" s="180"/>
      <c r="GE765" s="180"/>
      <c r="GF765" s="180"/>
      <c r="GG765" s="180"/>
      <c r="GH765" s="180"/>
      <c r="GI765" s="180"/>
      <c r="GJ765" s="180"/>
      <c r="GK765" s="180"/>
      <c r="GL765" s="180"/>
      <c r="GM765" s="180"/>
      <c r="GN765" s="180"/>
      <c r="GO765" s="180"/>
      <c r="GP765" s="180"/>
      <c r="GQ765" s="180"/>
      <c r="GR765" s="180"/>
      <c r="GS765" s="180"/>
      <c r="GT765" s="180"/>
      <c r="GU765" s="180"/>
      <c r="GV765" s="180"/>
      <c r="GW765" s="180"/>
      <c r="GX765" s="180"/>
      <c r="GY765" s="180"/>
      <c r="GZ765" s="180"/>
      <c r="HA765" s="180"/>
      <c r="HB765" s="180"/>
      <c r="HC765" s="180"/>
      <c r="HD765" s="180"/>
      <c r="HE765" s="180"/>
      <c r="HF765" s="180"/>
      <c r="HG765" s="180"/>
      <c r="HH765" s="180"/>
      <c r="HI765" s="180"/>
      <c r="HJ765" s="180"/>
      <c r="HK765" s="180"/>
      <c r="HL765" s="180"/>
      <c r="HM765" s="180"/>
      <c r="HN765" s="180"/>
      <c r="HO765" s="180"/>
      <c r="HP765" s="180"/>
      <c r="HQ765" s="180"/>
      <c r="HR765" s="180"/>
      <c r="HS765" s="180"/>
      <c r="HT765" s="180"/>
      <c r="HU765" s="180"/>
      <c r="HV765" s="180"/>
      <c r="HW765" s="180"/>
      <c r="HX765" s="180"/>
      <c r="HY765" s="180"/>
      <c r="HZ765" s="180"/>
      <c r="IA765" s="180"/>
      <c r="IB765" s="180"/>
      <c r="IC765" s="180"/>
      <c r="ID765" s="180"/>
      <c r="IE765" s="180"/>
      <c r="IF765" s="180"/>
      <c r="IG765" s="180"/>
      <c r="IH765" s="180"/>
      <c r="II765" s="180"/>
      <c r="IJ765" s="180"/>
      <c r="IK765" s="180"/>
      <c r="IL765" s="180"/>
      <c r="IM765" s="180"/>
      <c r="IN765" s="180"/>
      <c r="IO765" s="180"/>
      <c r="IP765" s="180"/>
      <c r="IQ765" s="180"/>
      <c r="IR765" s="180"/>
      <c r="IS765" s="180"/>
      <c r="IT765" s="180"/>
      <c r="IU765" s="180"/>
      <c r="IV765" s="180"/>
      <c r="IW765" s="180"/>
      <c r="IX765" s="180"/>
      <c r="IY765" s="180"/>
      <c r="IZ765" s="180"/>
      <c r="JA765" s="180"/>
      <c r="JB765" s="180"/>
      <c r="JC765" s="180"/>
      <c r="JD765" s="180"/>
      <c r="JE765" s="180"/>
      <c r="JF765" s="180"/>
      <c r="JG765" s="180"/>
      <c r="JH765" s="180"/>
      <c r="JI765" s="180"/>
      <c r="JJ765" s="180"/>
      <c r="JK765" s="180"/>
      <c r="JL765" s="180"/>
      <c r="JM765" s="180"/>
      <c r="JN765" s="180"/>
      <c r="JO765" s="180"/>
      <c r="JP765" s="180"/>
      <c r="JQ765" s="180"/>
      <c r="JR765" s="180"/>
      <c r="JS765" s="180"/>
      <c r="JT765" s="180"/>
      <c r="JU765" s="180"/>
      <c r="JV765" s="180"/>
      <c r="JW765" s="180"/>
      <c r="JX765" s="180"/>
      <c r="JY765" s="180"/>
      <c r="JZ765" s="180"/>
      <c r="KA765" s="180"/>
      <c r="KB765" s="180"/>
      <c r="KC765" s="180"/>
      <c r="KD765" s="180"/>
      <c r="KE765" s="180"/>
      <c r="KF765" s="180"/>
      <c r="KG765" s="180"/>
      <c r="KH765" s="180"/>
      <c r="KI765" s="180"/>
      <c r="KJ765" s="180"/>
      <c r="KK765" s="180"/>
      <c r="KL765" s="180"/>
      <c r="KM765" s="180"/>
      <c r="KN765" s="180"/>
      <c r="KO765" s="180"/>
      <c r="KP765" s="180"/>
      <c r="KQ765" s="180"/>
      <c r="KR765" s="180"/>
      <c r="KS765" s="180"/>
      <c r="KT765" s="180"/>
      <c r="KU765" s="180"/>
      <c r="KV765" s="180"/>
      <c r="KW765" s="180"/>
      <c r="KX765" s="180"/>
      <c r="KY765" s="180"/>
      <c r="KZ765" s="180"/>
      <c r="LA765" s="180"/>
      <c r="LB765" s="180"/>
      <c r="LC765" s="180"/>
      <c r="LD765" s="180"/>
      <c r="LE765" s="180"/>
      <c r="LF765" s="180"/>
      <c r="LG765" s="180"/>
      <c r="LH765" s="180"/>
      <c r="LI765" s="180"/>
      <c r="LJ765" s="180"/>
      <c r="LK765" s="180"/>
      <c r="LL765" s="180"/>
      <c r="LM765" s="180"/>
      <c r="LN765" s="180"/>
      <c r="LO765" s="180"/>
      <c r="LP765" s="180"/>
      <c r="LQ765" s="180"/>
      <c r="LR765" s="180"/>
      <c r="LS765" s="180"/>
      <c r="LT765" s="180"/>
      <c r="LU765" s="180"/>
      <c r="LV765" s="180"/>
      <c r="LW765" s="180"/>
      <c r="LX765" s="180"/>
      <c r="LY765" s="180"/>
      <c r="LZ765" s="180"/>
      <c r="MA765" s="180"/>
      <c r="MB765" s="180"/>
      <c r="MC765" s="180"/>
      <c r="MD765" s="180"/>
      <c r="ME765" s="180"/>
      <c r="MF765" s="180"/>
      <c r="MG765" s="180"/>
      <c r="MH765" s="180"/>
      <c r="MI765" s="180"/>
      <c r="MJ765" s="180"/>
      <c r="MK765" s="180"/>
      <c r="ML765" s="180"/>
      <c r="MM765" s="180"/>
      <c r="MN765" s="180"/>
      <c r="MO765" s="180"/>
      <c r="MP765" s="180"/>
      <c r="MQ765" s="180"/>
      <c r="MR765" s="180"/>
      <c r="MS765" s="180"/>
      <c r="MT765" s="180"/>
      <c r="MU765" s="180"/>
      <c r="MV765" s="180"/>
      <c r="MW765" s="180"/>
      <c r="MX765" s="180"/>
      <c r="MY765" s="180"/>
      <c r="MZ765" s="180"/>
      <c r="NA765" s="180"/>
      <c r="NB765" s="180"/>
      <c r="NC765" s="180"/>
      <c r="ND765" s="180"/>
      <c r="NE765" s="180"/>
      <c r="NF765" s="180"/>
      <c r="NG765" s="180"/>
      <c r="NH765" s="180"/>
      <c r="NI765" s="180"/>
      <c r="NJ765" s="180"/>
      <c r="NK765" s="180"/>
      <c r="NL765" s="180"/>
      <c r="NM765" s="180"/>
      <c r="NN765" s="180"/>
      <c r="NO765" s="180"/>
      <c r="NP765" s="180"/>
      <c r="NQ765" s="180"/>
      <c r="NR765" s="180"/>
      <c r="NS765" s="180"/>
      <c r="NT765" s="180"/>
      <c r="NU765" s="180"/>
      <c r="NV765" s="180"/>
      <c r="NW765" s="180"/>
      <c r="NX765" s="180"/>
      <c r="NY765" s="180"/>
      <c r="NZ765" s="180"/>
      <c r="OA765" s="180"/>
      <c r="OB765" s="180"/>
      <c r="OC765" s="180"/>
      <c r="OD765" s="180"/>
      <c r="OE765" s="180"/>
      <c r="OF765" s="180"/>
      <c r="OG765" s="180"/>
      <c r="OH765" s="180"/>
      <c r="OI765" s="180"/>
      <c r="OJ765" s="180"/>
      <c r="OK765" s="180"/>
      <c r="OL765" s="180"/>
      <c r="OM765" s="180"/>
      <c r="ON765" s="180"/>
      <c r="OO765" s="180"/>
      <c r="OP765" s="180"/>
      <c r="OQ765" s="180"/>
      <c r="OR765" s="180"/>
      <c r="OS765" s="180"/>
      <c r="OT765" s="180"/>
      <c r="OU765" s="180"/>
      <c r="OV765" s="180"/>
      <c r="OW765" s="180"/>
      <c r="OX765" s="180"/>
      <c r="OY765" s="180"/>
      <c r="OZ765" s="180"/>
      <c r="PA765" s="180"/>
      <c r="PB765" s="180"/>
      <c r="PC765" s="180"/>
      <c r="PD765" s="180"/>
      <c r="PE765" s="180"/>
      <c r="PF765" s="180"/>
      <c r="PG765" s="180"/>
      <c r="PH765" s="180"/>
      <c r="PI765" s="180"/>
      <c r="PJ765" s="180"/>
      <c r="PK765" s="180"/>
      <c r="PL765" s="180"/>
      <c r="PM765" s="180"/>
      <c r="PN765" s="180"/>
      <c r="PO765" s="180"/>
      <c r="PP765" s="180"/>
      <c r="PQ765" s="180"/>
      <c r="PR765" s="180"/>
      <c r="PS765" s="180"/>
      <c r="PT765" s="180"/>
      <c r="PU765" s="180"/>
      <c r="PV765" s="180"/>
      <c r="PW765" s="180"/>
      <c r="PX765" s="180"/>
      <c r="PY765" s="180"/>
      <c r="PZ765" s="180"/>
      <c r="QA765" s="180"/>
      <c r="QB765" s="180"/>
      <c r="QC765" s="180"/>
      <c r="QD765" s="180"/>
      <c r="QE765" s="180"/>
      <c r="QF765" s="180"/>
      <c r="QG765" s="180"/>
      <c r="QH765" s="180"/>
      <c r="QI765" s="180"/>
      <c r="QJ765" s="180"/>
      <c r="QK765" s="180"/>
      <c r="QL765" s="180"/>
      <c r="QM765" s="180"/>
      <c r="QN765" s="180"/>
      <c r="QO765" s="180"/>
      <c r="QP765" s="180"/>
      <c r="QQ765" s="180"/>
      <c r="QR765" s="180"/>
      <c r="QS765" s="180"/>
      <c r="QT765" s="180"/>
      <c r="QU765" s="180"/>
      <c r="QV765" s="180"/>
      <c r="QW765" s="180"/>
      <c r="QX765" s="180"/>
      <c r="QY765" s="180"/>
      <c r="QZ765" s="180"/>
      <c r="RA765" s="180"/>
      <c r="RB765" s="180"/>
      <c r="RC765" s="180"/>
      <c r="RD765" s="180"/>
      <c r="RE765" s="180"/>
      <c r="RF765" s="180"/>
      <c r="RG765" s="180"/>
      <c r="RH765" s="180"/>
      <c r="RI765" s="180"/>
      <c r="RJ765" s="180"/>
      <c r="RK765" s="180"/>
      <c r="RL765" s="180"/>
      <c r="RM765" s="180"/>
      <c r="RN765" s="180"/>
      <c r="RO765" s="180"/>
      <c r="RP765" s="180"/>
      <c r="RQ765" s="180"/>
      <c r="RR765" s="180"/>
      <c r="RS765" s="180"/>
      <c r="RT765" s="180"/>
      <c r="RU765" s="180"/>
      <c r="RV765" s="180"/>
      <c r="RW765" s="180"/>
      <c r="RX765" s="180"/>
      <c r="RY765" s="180"/>
      <c r="RZ765" s="180"/>
      <c r="SA765" s="180"/>
      <c r="SB765" s="180"/>
      <c r="SC765" s="180"/>
      <c r="SD765" s="180"/>
      <c r="SE765" s="180"/>
      <c r="SF765" s="180"/>
      <c r="SG765" s="180"/>
      <c r="SH765" s="180"/>
      <c r="SI765" s="180"/>
      <c r="SJ765" s="180"/>
      <c r="SK765" s="180"/>
      <c r="SL765" s="180"/>
      <c r="SM765" s="180"/>
      <c r="SN765" s="180"/>
      <c r="SO765" s="180"/>
      <c r="SP765" s="180"/>
      <c r="SQ765" s="180"/>
      <c r="SR765" s="180"/>
      <c r="SS765" s="180"/>
      <c r="ST765" s="180"/>
      <c r="SU765" s="180"/>
      <c r="SV765" s="180"/>
      <c r="SW765" s="180"/>
      <c r="SX765" s="180"/>
      <c r="SY765" s="180"/>
      <c r="SZ765" s="180"/>
      <c r="TA765" s="180"/>
      <c r="TB765" s="180"/>
      <c r="TC765" s="180"/>
      <c r="TD765" s="180"/>
      <c r="TE765" s="180"/>
      <c r="TF765" s="180"/>
      <c r="TG765" s="180"/>
      <c r="TH765" s="180"/>
      <c r="TI765" s="180"/>
      <c r="TJ765" s="180"/>
      <c r="TK765" s="180"/>
      <c r="TL765" s="180"/>
      <c r="TM765" s="180"/>
      <c r="TN765" s="180"/>
      <c r="TO765" s="180"/>
      <c r="TP765" s="180"/>
      <c r="TQ765" s="180"/>
      <c r="TR765" s="180"/>
      <c r="TS765" s="180"/>
      <c r="TT765" s="180"/>
      <c r="TU765" s="180"/>
      <c r="TV765" s="180"/>
      <c r="TW765" s="180"/>
      <c r="TX765" s="180"/>
      <c r="TY765" s="180"/>
      <c r="TZ765" s="180"/>
      <c r="UA765" s="180"/>
      <c r="UB765" s="180"/>
      <c r="UC765" s="180"/>
      <c r="UD765" s="180"/>
      <c r="UE765" s="180"/>
      <c r="UF765" s="180"/>
      <c r="UG765" s="180"/>
      <c r="UH765" s="180"/>
      <c r="UI765" s="180"/>
      <c r="UJ765" s="180"/>
      <c r="UK765" s="180"/>
      <c r="UL765" s="180"/>
      <c r="UM765" s="180"/>
      <c r="UN765" s="180"/>
      <c r="UO765" s="180"/>
      <c r="UP765" s="180"/>
      <c r="UQ765" s="180"/>
      <c r="UR765" s="180"/>
      <c r="US765" s="180"/>
      <c r="UT765" s="180"/>
      <c r="UU765" s="180"/>
      <c r="UV765" s="180"/>
      <c r="UW765" s="180"/>
      <c r="UX765" s="180"/>
      <c r="UY765" s="180"/>
      <c r="UZ765" s="180"/>
      <c r="VA765" s="180"/>
      <c r="VB765" s="180"/>
      <c r="VC765" s="180"/>
      <c r="VD765" s="180"/>
      <c r="VE765" s="180"/>
      <c r="VF765" s="180"/>
      <c r="VG765" s="180"/>
      <c r="VH765" s="180"/>
      <c r="VI765" s="180"/>
      <c r="VJ765" s="180"/>
      <c r="VK765" s="180"/>
      <c r="VL765" s="180"/>
      <c r="VM765" s="180"/>
      <c r="VN765" s="180"/>
      <c r="VO765" s="180"/>
      <c r="VP765" s="180"/>
      <c r="VQ765" s="180"/>
      <c r="VR765" s="180"/>
      <c r="VS765" s="180"/>
      <c r="VT765" s="180"/>
      <c r="VU765" s="180"/>
      <c r="VV765" s="180"/>
      <c r="VW765" s="180"/>
      <c r="VX765" s="180"/>
      <c r="VY765" s="180"/>
      <c r="VZ765" s="180"/>
      <c r="WA765" s="180"/>
      <c r="WB765" s="180"/>
      <c r="WC765" s="180"/>
      <c r="WD765" s="180"/>
      <c r="WE765" s="180"/>
      <c r="WF765" s="180"/>
      <c r="WG765" s="180"/>
      <c r="WH765" s="180"/>
      <c r="WI765" s="180"/>
      <c r="WJ765" s="180"/>
      <c r="WK765" s="180"/>
      <c r="WL765" s="180"/>
      <c r="WM765" s="180"/>
      <c r="WN765" s="180"/>
      <c r="WO765" s="180"/>
      <c r="WP765" s="180"/>
      <c r="WQ765" s="180"/>
      <c r="WR765" s="180"/>
      <c r="WS765" s="180"/>
      <c r="WT765" s="180"/>
      <c r="WU765" s="180"/>
      <c r="WV765" s="180"/>
      <c r="WW765" s="180"/>
      <c r="WX765" s="180"/>
      <c r="WY765" s="180"/>
      <c r="WZ765" s="180"/>
      <c r="XA765" s="180"/>
      <c r="XB765" s="180"/>
      <c r="XC765" s="180"/>
      <c r="XD765" s="180"/>
      <c r="XE765" s="180"/>
      <c r="XF765" s="180"/>
      <c r="XG765" s="180"/>
      <c r="XH765" s="180"/>
      <c r="XI765" s="180"/>
      <c r="XJ765" s="180"/>
      <c r="XK765" s="180"/>
      <c r="XL765" s="180"/>
      <c r="XM765" s="180"/>
      <c r="XN765" s="180"/>
      <c r="XO765" s="180"/>
      <c r="XP765" s="180"/>
      <c r="XQ765" s="180"/>
      <c r="XR765" s="180"/>
      <c r="XS765" s="180"/>
      <c r="XT765" s="180"/>
      <c r="XU765" s="180"/>
      <c r="XV765" s="180"/>
      <c r="XW765" s="180"/>
      <c r="XX765" s="180"/>
      <c r="XY765" s="180"/>
      <c r="XZ765" s="180"/>
      <c r="YA765" s="180"/>
      <c r="YB765" s="180"/>
      <c r="YC765" s="180"/>
      <c r="YD765" s="180"/>
      <c r="YE765" s="180"/>
      <c r="YF765" s="180"/>
      <c r="YG765" s="180"/>
      <c r="YH765" s="180"/>
      <c r="YI765" s="180"/>
      <c r="YJ765" s="180"/>
      <c r="YK765" s="180"/>
      <c r="YL765" s="180"/>
      <c r="YM765" s="180"/>
      <c r="YN765" s="180"/>
      <c r="YO765" s="180"/>
      <c r="YP765" s="180"/>
      <c r="YQ765" s="180"/>
      <c r="YR765" s="180"/>
      <c r="YS765" s="180"/>
      <c r="YT765" s="180"/>
      <c r="YU765" s="180"/>
      <c r="YV765" s="180"/>
      <c r="YW765" s="180"/>
      <c r="YX765" s="180"/>
      <c r="YY765" s="180"/>
      <c r="YZ765" s="180"/>
      <c r="ZA765" s="180"/>
      <c r="ZB765" s="180"/>
      <c r="ZC765" s="180"/>
      <c r="ZD765" s="180"/>
      <c r="ZE765" s="180"/>
      <c r="ZF765" s="180"/>
      <c r="ZG765" s="180"/>
      <c r="ZH765" s="180"/>
      <c r="ZI765" s="180"/>
      <c r="ZJ765" s="180"/>
      <c r="ZK765" s="180"/>
      <c r="ZL765" s="180"/>
      <c r="ZM765" s="180"/>
      <c r="ZN765" s="180"/>
      <c r="ZO765" s="180"/>
      <c r="ZP765" s="180"/>
      <c r="ZQ765" s="180"/>
      <c r="ZR765" s="180"/>
      <c r="ZS765" s="180"/>
      <c r="ZT765" s="180"/>
      <c r="ZU765" s="180"/>
      <c r="ZV765" s="180"/>
      <c r="ZW765" s="180"/>
      <c r="ZX765" s="180"/>
      <c r="ZY765" s="180"/>
      <c r="ZZ765" s="180"/>
      <c r="AAA765" s="180"/>
      <c r="AAB765" s="180"/>
      <c r="AAC765" s="180"/>
      <c r="AAD765" s="180"/>
      <c r="AAE765" s="180"/>
      <c r="AAF765" s="180"/>
      <c r="AAG765" s="180"/>
      <c r="AAH765" s="180"/>
      <c r="AAI765" s="180"/>
      <c r="AAJ765" s="180"/>
      <c r="AAK765" s="180"/>
      <c r="AAL765" s="180"/>
      <c r="AAM765" s="180"/>
      <c r="AAN765" s="180"/>
      <c r="AAO765" s="180"/>
      <c r="AAP765" s="180"/>
      <c r="AAQ765" s="180"/>
      <c r="AAR765" s="180"/>
      <c r="AAS765" s="180"/>
      <c r="AAT765" s="180"/>
      <c r="AAU765" s="180"/>
      <c r="AAV765" s="180"/>
      <c r="AAW765" s="180"/>
      <c r="AAX765" s="180"/>
      <c r="AAY765" s="180"/>
      <c r="AAZ765" s="180"/>
      <c r="ABA765" s="180"/>
      <c r="ABB765" s="180"/>
      <c r="ABC765" s="180"/>
      <c r="ABD765" s="180"/>
      <c r="ABE765" s="180"/>
      <c r="ABF765" s="180"/>
      <c r="ABG765" s="180"/>
      <c r="ABH765" s="180"/>
      <c r="ABI765" s="180"/>
      <c r="ABJ765" s="180"/>
      <c r="ABK765" s="180"/>
      <c r="ABL765" s="180"/>
      <c r="ABM765" s="180"/>
      <c r="ABN765" s="180"/>
      <c r="ABO765" s="180"/>
      <c r="ABP765" s="180"/>
      <c r="ABQ765" s="180"/>
      <c r="ABR765" s="180"/>
      <c r="ABS765" s="180"/>
      <c r="ABT765" s="180"/>
      <c r="ABU765" s="180"/>
      <c r="ABV765" s="180"/>
      <c r="ABW765" s="180"/>
      <c r="ABX765" s="180"/>
      <c r="ABY765" s="180"/>
      <c r="ABZ765" s="180"/>
      <c r="ACA765" s="180"/>
      <c r="ACB765" s="180"/>
      <c r="ACC765" s="180"/>
      <c r="ACD765" s="180"/>
      <c r="ACE765" s="180"/>
      <c r="ACF765" s="180"/>
      <c r="ACG765" s="180"/>
      <c r="ACH765" s="180"/>
      <c r="ACI765" s="180"/>
      <c r="ACJ765" s="180"/>
      <c r="ACK765" s="180"/>
      <c r="ACL765" s="180"/>
      <c r="ACM765" s="180"/>
      <c r="ACN765" s="180"/>
      <c r="ACO765" s="180"/>
      <c r="ACP765" s="180"/>
      <c r="ACQ765" s="180"/>
      <c r="ACR765" s="180"/>
      <c r="ACS765" s="180"/>
      <c r="ACT765" s="180"/>
      <c r="ACU765" s="180"/>
      <c r="ACV765" s="180"/>
      <c r="ACW765" s="180"/>
      <c r="ACX765" s="180"/>
      <c r="ACY765" s="180"/>
      <c r="ACZ765" s="180"/>
      <c r="ADA765" s="180"/>
      <c r="ADB765" s="180"/>
      <c r="ADC765" s="180"/>
      <c r="ADD765" s="180"/>
      <c r="ADE765" s="180"/>
      <c r="ADF765" s="180"/>
      <c r="ADG765" s="180"/>
      <c r="ADH765" s="180"/>
      <c r="ADI765" s="180"/>
      <c r="ADJ765" s="180"/>
      <c r="ADK765" s="180"/>
      <c r="ADL765" s="180"/>
      <c r="ADM765" s="180"/>
      <c r="ADN765" s="180"/>
      <c r="ADO765" s="180"/>
      <c r="ADP765" s="180"/>
      <c r="ADQ765" s="180"/>
      <c r="ADR765" s="180"/>
      <c r="ADS765" s="180"/>
      <c r="ADT765" s="180"/>
      <c r="ADU765" s="180"/>
      <c r="ADV765" s="180"/>
      <c r="ADW765" s="180"/>
      <c r="ADX765" s="180"/>
      <c r="ADY765" s="180"/>
      <c r="ADZ765" s="180"/>
      <c r="AEA765" s="180"/>
      <c r="AEB765" s="180"/>
      <c r="AEC765" s="180"/>
      <c r="AED765" s="180"/>
      <c r="AEE765" s="180"/>
      <c r="AEF765" s="180"/>
      <c r="AEG765" s="180"/>
      <c r="AEH765" s="180"/>
      <c r="AEI765" s="180"/>
      <c r="AEJ765" s="180"/>
      <c r="AEK765" s="180"/>
      <c r="AEL765" s="180"/>
      <c r="AEM765" s="180"/>
      <c r="AEN765" s="180"/>
      <c r="AEO765" s="180"/>
      <c r="AEP765" s="180"/>
      <c r="AEQ765" s="180"/>
      <c r="AER765" s="180"/>
      <c r="AES765" s="180"/>
      <c r="AET765" s="180"/>
      <c r="AEU765" s="180"/>
      <c r="AEV765" s="180"/>
      <c r="AEW765" s="180"/>
      <c r="AEX765" s="180"/>
      <c r="AEY765" s="180"/>
      <c r="AEZ765" s="180"/>
      <c r="AFA765" s="180"/>
      <c r="AFB765" s="180"/>
      <c r="AFC765" s="180"/>
      <c r="AFD765" s="180"/>
      <c r="AFE765" s="180"/>
      <c r="AFF765" s="180"/>
      <c r="AFG765" s="180"/>
      <c r="AFH765" s="180"/>
      <c r="AFI765" s="180"/>
      <c r="AFJ765" s="180"/>
      <c r="AFK765" s="180"/>
      <c r="AFL765" s="180"/>
      <c r="AFM765" s="180"/>
      <c r="AFN765" s="180"/>
      <c r="AFO765" s="180"/>
      <c r="AFP765" s="180"/>
      <c r="AFQ765" s="180"/>
      <c r="AFR765" s="180"/>
      <c r="AFS765" s="180"/>
      <c r="AFT765" s="180"/>
      <c r="AFU765" s="180"/>
      <c r="AFV765" s="180"/>
      <c r="AFW765" s="180"/>
      <c r="AFX765" s="180"/>
      <c r="AFY765" s="180"/>
      <c r="AFZ765" s="180"/>
      <c r="AGA765" s="180"/>
      <c r="AGB765" s="180"/>
      <c r="AGC765" s="180"/>
      <c r="AGD765" s="180"/>
      <c r="AGE765" s="180"/>
      <c r="AGF765" s="180"/>
      <c r="AGG765" s="180"/>
      <c r="AGH765" s="180"/>
      <c r="AGI765" s="180"/>
      <c r="AGJ765" s="180"/>
      <c r="AGK765" s="180"/>
      <c r="AGL765" s="180"/>
      <c r="AGM765" s="180"/>
      <c r="AGN765" s="180"/>
      <c r="AGO765" s="180"/>
      <c r="AGP765" s="180"/>
      <c r="AGQ765" s="180"/>
      <c r="AGR765" s="180"/>
      <c r="AGS765" s="180"/>
      <c r="AGT765" s="180"/>
      <c r="AGU765" s="180"/>
      <c r="AGV765" s="180"/>
      <c r="AGW765" s="180"/>
      <c r="AGX765" s="180"/>
      <c r="AGY765" s="180"/>
      <c r="AGZ765" s="180"/>
      <c r="AHA765" s="180"/>
      <c r="AHB765" s="180"/>
      <c r="AHC765" s="180"/>
      <c r="AHD765" s="180"/>
      <c r="AHE765" s="180"/>
      <c r="AHF765" s="180"/>
      <c r="AHG765" s="180"/>
      <c r="AHH765" s="180"/>
      <c r="AHI765" s="180"/>
      <c r="AHJ765" s="180"/>
      <c r="AHK765" s="180"/>
      <c r="AHL765" s="180"/>
      <c r="AHM765" s="180"/>
      <c r="AHN765" s="180"/>
      <c r="AHO765" s="180"/>
      <c r="AHP765" s="180"/>
      <c r="AHQ765" s="180"/>
      <c r="AHR765" s="180"/>
      <c r="AHS765" s="180"/>
      <c r="AHT765" s="180"/>
      <c r="AHU765" s="180"/>
      <c r="AHV765" s="180"/>
      <c r="AHW765" s="180"/>
      <c r="AHX765" s="180"/>
      <c r="AHY765" s="180"/>
      <c r="AHZ765" s="180"/>
      <c r="AIA765" s="180"/>
      <c r="AIB765" s="180"/>
      <c r="AIC765" s="180"/>
      <c r="AID765" s="180"/>
      <c r="AIE765" s="180"/>
      <c r="AIF765" s="180"/>
      <c r="AIG765" s="180"/>
      <c r="AIH765" s="180"/>
      <c r="AII765" s="180"/>
      <c r="AIJ765" s="180"/>
      <c r="AIK765" s="180"/>
      <c r="AIL765" s="180"/>
      <c r="AIM765" s="180"/>
      <c r="AIN765" s="180"/>
      <c r="AIO765" s="180"/>
      <c r="AIP765" s="180"/>
      <c r="AIQ765" s="180"/>
      <c r="AIR765" s="180"/>
      <c r="AIS765" s="180"/>
      <c r="AIT765" s="180"/>
      <c r="AIU765" s="180"/>
      <c r="AIV765" s="180"/>
      <c r="AIW765" s="180"/>
      <c r="AIX765" s="180"/>
      <c r="AIY765" s="180"/>
      <c r="AIZ765" s="180"/>
      <c r="AJA765" s="180"/>
      <c r="AJB765" s="180"/>
      <c r="AJC765" s="180"/>
      <c r="AJD765" s="180"/>
      <c r="AJE765" s="180"/>
      <c r="AJF765" s="180"/>
      <c r="AJG765" s="180"/>
      <c r="AJH765" s="180"/>
      <c r="AJI765" s="180"/>
      <c r="AJJ765" s="180"/>
      <c r="AJK765" s="180"/>
      <c r="AJL765" s="180"/>
      <c r="AJM765" s="180"/>
      <c r="AJN765" s="180"/>
      <c r="AJO765" s="180"/>
      <c r="AJP765" s="180"/>
      <c r="AJQ765" s="180"/>
      <c r="AJR765" s="180"/>
      <c r="AJS765" s="180"/>
      <c r="AJT765" s="180"/>
      <c r="AJU765" s="180"/>
      <c r="AJV765" s="180"/>
      <c r="AJW765" s="180"/>
      <c r="AJX765" s="180"/>
      <c r="AJY765" s="180"/>
      <c r="AJZ765" s="180"/>
      <c r="AKA765" s="180"/>
      <c r="AKB765" s="180"/>
      <c r="AKC765" s="180"/>
      <c r="AKD765" s="180"/>
      <c r="AKE765" s="180"/>
      <c r="AKF765" s="180"/>
      <c r="AKG765" s="180"/>
      <c r="AKH765" s="180"/>
      <c r="AKI765" s="180"/>
      <c r="AKJ765" s="180"/>
      <c r="AKK765" s="180"/>
      <c r="AKL765" s="180"/>
      <c r="AKM765" s="180"/>
      <c r="AKN765" s="180"/>
      <c r="AKO765" s="180"/>
      <c r="AKP765" s="180"/>
      <c r="AKQ765" s="180"/>
      <c r="AKR765" s="180"/>
      <c r="AKS765" s="180"/>
      <c r="AKT765" s="180"/>
      <c r="AKU765" s="180"/>
      <c r="AKV765" s="180"/>
      <c r="AKW765" s="180"/>
      <c r="AKX765" s="180"/>
      <c r="AKY765" s="180"/>
      <c r="AKZ765" s="180"/>
      <c r="ALA765" s="180"/>
      <c r="ALB765" s="180"/>
      <c r="ALC765" s="180"/>
      <c r="ALD765" s="180"/>
      <c r="ALE765" s="180"/>
      <c r="ALF765" s="180"/>
      <c r="ALG765" s="180"/>
      <c r="ALH765" s="180"/>
      <c r="ALI765" s="180"/>
      <c r="ALJ765" s="180"/>
      <c r="ALK765" s="180"/>
      <c r="ALL765" s="180"/>
      <c r="ALM765" s="180"/>
      <c r="ALN765" s="180"/>
      <c r="ALO765" s="180"/>
      <c r="ALP765" s="180"/>
      <c r="ALQ765" s="180"/>
      <c r="ALR765" s="180"/>
      <c r="ALS765" s="180"/>
      <c r="ALT765" s="180"/>
      <c r="ALU765" s="180"/>
      <c r="ALV765" s="180"/>
      <c r="ALW765" s="180"/>
      <c r="ALX765" s="180"/>
      <c r="ALY765" s="180"/>
      <c r="ALZ765" s="180"/>
      <c r="AMA765" s="180"/>
      <c r="AMB765" s="180"/>
      <c r="AMC765" s="180"/>
      <c r="AMD765" s="180"/>
      <c r="AME765" s="180"/>
      <c r="AMF765" s="180"/>
      <c r="AMG765" s="180"/>
      <c r="AMH765" s="180"/>
      <c r="AMI765" s="180"/>
      <c r="AMJ765" s="180"/>
    </row>
    <row r="766" spans="1:1024" ht="15.75" x14ac:dyDescent="0.25">
      <c r="A766" s="110"/>
      <c r="B766" s="118"/>
      <c r="C766" s="119"/>
      <c r="D766" s="119"/>
      <c r="E766" s="119"/>
      <c r="F766" s="119"/>
      <c r="G766" s="114"/>
      <c r="H766" s="110"/>
      <c r="I766" s="110"/>
      <c r="J766" s="4"/>
    </row>
    <row r="767" spans="1:1024" ht="30" customHeight="1" x14ac:dyDescent="0.25">
      <c r="A767" s="110"/>
      <c r="B767" s="462" t="s">
        <v>113</v>
      </c>
      <c r="C767" s="462"/>
      <c r="D767" s="462"/>
      <c r="E767" s="462"/>
      <c r="F767" s="462"/>
      <c r="G767" s="462"/>
      <c r="H767" s="110"/>
      <c r="I767" s="110"/>
      <c r="J767" s="4"/>
    </row>
    <row r="768" spans="1:1024" ht="15.75" x14ac:dyDescent="0.25">
      <c r="A768" s="110"/>
      <c r="B768" s="118"/>
      <c r="C768" s="119"/>
      <c r="D768" s="119"/>
      <c r="E768" s="119"/>
      <c r="F768" s="119"/>
      <c r="G768" s="114"/>
      <c r="H768" s="110"/>
      <c r="I768" s="110"/>
      <c r="J768" s="4"/>
    </row>
    <row r="769" spans="1:10" ht="15.75" x14ac:dyDescent="0.25">
      <c r="A769" s="110"/>
      <c r="B769" s="219" t="s">
        <v>70</v>
      </c>
      <c r="C769" s="80"/>
      <c r="D769" s="80"/>
      <c r="E769" s="80"/>
      <c r="F769" s="80"/>
      <c r="G769" s="80"/>
      <c r="H769" s="110"/>
      <c r="I769" s="110"/>
      <c r="J769" s="4"/>
    </row>
    <row r="770" spans="1:10" ht="15.75" x14ac:dyDescent="0.25">
      <c r="A770" s="110"/>
      <c r="B770" s="416" t="s">
        <v>161</v>
      </c>
      <c r="C770" s="416"/>
      <c r="D770" s="416"/>
      <c r="E770" s="416"/>
      <c r="F770" s="416"/>
      <c r="G770" s="416"/>
      <c r="H770" s="110"/>
      <c r="I770" s="110"/>
      <c r="J770" s="4"/>
    </row>
    <row r="771" spans="1:10" ht="15.75" x14ac:dyDescent="0.25">
      <c r="A771" s="110"/>
      <c r="B771" s="268">
        <v>178</v>
      </c>
      <c r="C771" s="269" t="s">
        <v>220</v>
      </c>
      <c r="D771" s="241"/>
      <c r="E771" s="241"/>
      <c r="F771" s="241"/>
      <c r="G771" s="241"/>
      <c r="H771" s="110"/>
      <c r="I771" s="110"/>
      <c r="J771" s="4"/>
    </row>
    <row r="772" spans="1:10" ht="15.75" x14ac:dyDescent="0.25">
      <c r="A772" s="110"/>
      <c r="B772" s="238"/>
      <c r="C772" s="241"/>
      <c r="D772" s="241"/>
      <c r="E772" s="241"/>
      <c r="F772" s="241"/>
      <c r="G772" s="241"/>
      <c r="H772" s="110"/>
      <c r="I772" s="110"/>
      <c r="J772" s="4"/>
    </row>
    <row r="773" spans="1:10" ht="15.75" x14ac:dyDescent="0.25">
      <c r="A773" s="110"/>
      <c r="B773" s="219" t="s">
        <v>57</v>
      </c>
      <c r="C773" s="80"/>
      <c r="D773" s="80"/>
      <c r="E773" s="80"/>
      <c r="F773" s="80"/>
      <c r="G773" s="80"/>
      <c r="H773" s="110"/>
      <c r="I773" s="110"/>
      <c r="J773" s="4"/>
    </row>
    <row r="774" spans="1:10" ht="15.75" x14ac:dyDescent="0.25">
      <c r="A774" s="110"/>
      <c r="B774" s="416" t="s">
        <v>163</v>
      </c>
      <c r="C774" s="416"/>
      <c r="D774" s="416"/>
      <c r="E774" s="416"/>
      <c r="F774" s="416"/>
      <c r="G774" s="416"/>
      <c r="H774" s="110"/>
      <c r="I774" s="110"/>
      <c r="J774" s="4"/>
    </row>
    <row r="775" spans="1:10" ht="15.75" x14ac:dyDescent="0.25">
      <c r="A775" s="110"/>
      <c r="B775" s="268">
        <v>197</v>
      </c>
      <c r="C775" s="269" t="s">
        <v>220</v>
      </c>
      <c r="D775" s="241"/>
      <c r="E775" s="241"/>
      <c r="F775" s="241"/>
      <c r="G775" s="241"/>
      <c r="H775" s="110"/>
      <c r="I775" s="110"/>
      <c r="J775" s="4"/>
    </row>
    <row r="776" spans="1:10" ht="15.75" x14ac:dyDescent="0.25">
      <c r="A776" s="110"/>
      <c r="B776" s="268"/>
      <c r="C776" s="269"/>
      <c r="D776" s="241"/>
      <c r="E776" s="241"/>
      <c r="F776" s="241"/>
      <c r="G776" s="241"/>
      <c r="H776" s="110"/>
      <c r="I776" s="110"/>
      <c r="J776" s="4"/>
    </row>
    <row r="777" spans="1:10" ht="15.75" x14ac:dyDescent="0.25">
      <c r="A777" s="110"/>
      <c r="B777" s="270" t="s">
        <v>222</v>
      </c>
      <c r="C777" s="269"/>
      <c r="D777" s="241"/>
      <c r="E777" s="241"/>
      <c r="F777" s="241"/>
      <c r="G777" s="241"/>
      <c r="H777" s="110"/>
      <c r="I777" s="110"/>
      <c r="J777" s="4"/>
    </row>
    <row r="778" spans="1:10" ht="15.75" x14ac:dyDescent="0.25">
      <c r="A778" s="110"/>
      <c r="B778" s="268">
        <v>109</v>
      </c>
      <c r="C778" s="269" t="s">
        <v>220</v>
      </c>
      <c r="D778" s="241"/>
      <c r="E778" s="241"/>
      <c r="F778" s="241"/>
      <c r="G778" s="241"/>
      <c r="H778" s="110"/>
      <c r="I778" s="110"/>
      <c r="J778" s="4"/>
    </row>
    <row r="779" spans="1:10" ht="15.75" x14ac:dyDescent="0.25">
      <c r="A779" s="110"/>
      <c r="B779" s="268"/>
      <c r="C779" s="269"/>
      <c r="D779" s="241"/>
      <c r="E779" s="241"/>
      <c r="F779" s="241"/>
      <c r="G779" s="241"/>
      <c r="H779" s="110"/>
      <c r="I779" s="110"/>
      <c r="J779" s="4"/>
    </row>
    <row r="780" spans="1:10" ht="15.75" x14ac:dyDescent="0.25">
      <c r="A780" s="110"/>
      <c r="B780" s="270" t="s">
        <v>221</v>
      </c>
      <c r="C780" s="269"/>
      <c r="D780" s="241"/>
      <c r="E780" s="241"/>
      <c r="F780" s="241"/>
      <c r="G780" s="241"/>
      <c r="H780" s="110"/>
      <c r="I780" s="110"/>
      <c r="J780" s="4"/>
    </row>
    <row r="781" spans="1:10" ht="15.75" x14ac:dyDescent="0.25">
      <c r="A781" s="110"/>
      <c r="B781" s="268">
        <v>60</v>
      </c>
      <c r="C781" s="269" t="s">
        <v>220</v>
      </c>
      <c r="D781" s="80"/>
      <c r="E781" s="80"/>
      <c r="F781" s="80"/>
      <c r="G781" s="80"/>
      <c r="H781" s="110"/>
      <c r="I781" s="110"/>
      <c r="J781" s="4"/>
    </row>
    <row r="782" spans="1:10" ht="15.75" x14ac:dyDescent="0.25">
      <c r="A782" s="110"/>
      <c r="B782" s="175"/>
      <c r="C782" s="62"/>
      <c r="D782" s="62"/>
      <c r="E782" s="62"/>
      <c r="F782" s="62"/>
      <c r="G782" s="62"/>
      <c r="H782" s="110"/>
      <c r="I782" s="110"/>
      <c r="J782" s="4"/>
    </row>
    <row r="783" spans="1:10" ht="15.75" x14ac:dyDescent="0.25">
      <c r="A783" s="110"/>
      <c r="B783" s="431" t="s">
        <v>105</v>
      </c>
      <c r="C783" s="431"/>
      <c r="D783" s="431"/>
      <c r="E783" s="431"/>
      <c r="F783" s="431"/>
      <c r="G783" s="431"/>
      <c r="H783" s="110"/>
      <c r="I783" s="110"/>
      <c r="J783" s="4"/>
    </row>
    <row r="784" spans="1:10" ht="15.75" x14ac:dyDescent="0.25">
      <c r="A784" s="110"/>
      <c r="B784" s="115" t="s">
        <v>97</v>
      </c>
      <c r="C784" s="116" t="s">
        <v>106</v>
      </c>
      <c r="D784" s="116" t="s">
        <v>107</v>
      </c>
      <c r="E784" s="116" t="s">
        <v>108</v>
      </c>
      <c r="F784" s="116"/>
      <c r="G784" s="122"/>
      <c r="H784" s="110"/>
      <c r="I784" s="110"/>
      <c r="J784" s="4"/>
    </row>
    <row r="785" spans="1:10" ht="15.75" x14ac:dyDescent="0.25">
      <c r="A785" s="110"/>
      <c r="B785" s="118">
        <f>SUM(B781,B778,B775,B771)</f>
        <v>544</v>
      </c>
      <c r="C785" s="119">
        <v>0.4</v>
      </c>
      <c r="D785" s="119">
        <v>0.4</v>
      </c>
      <c r="E785" s="119">
        <f>B785*C785*D785</f>
        <v>87.04000000000002</v>
      </c>
      <c r="F785" s="119"/>
      <c r="G785" s="114"/>
      <c r="H785" s="110"/>
      <c r="I785" s="110"/>
      <c r="J785" s="4"/>
    </row>
    <row r="786" spans="1:10" ht="15.75" x14ac:dyDescent="0.25">
      <c r="A786" s="110"/>
      <c r="B786" s="120"/>
      <c r="C786" s="121"/>
      <c r="D786" s="121"/>
      <c r="E786" s="121"/>
      <c r="F786" s="119"/>
      <c r="G786" s="114"/>
      <c r="H786" s="110"/>
      <c r="I786" s="110"/>
      <c r="J786" s="4"/>
    </row>
    <row r="787" spans="1:10" ht="15.75" x14ac:dyDescent="0.25">
      <c r="A787" s="110"/>
      <c r="B787" s="123" t="s">
        <v>110</v>
      </c>
      <c r="C787" s="121"/>
      <c r="D787" s="121">
        <f>E785</f>
        <v>87.04000000000002</v>
      </c>
      <c r="E787" s="121" t="s">
        <v>15</v>
      </c>
      <c r="F787" s="119"/>
      <c r="G787" s="114"/>
      <c r="H787" s="110"/>
      <c r="I787" s="110"/>
      <c r="J787" s="4"/>
    </row>
    <row r="788" spans="1:10" ht="15.75" x14ac:dyDescent="0.25">
      <c r="A788" s="110"/>
      <c r="B788" s="118"/>
      <c r="C788" s="119"/>
      <c r="D788" s="119"/>
      <c r="E788" s="119"/>
      <c r="F788" s="119"/>
      <c r="G788" s="114"/>
      <c r="H788" s="110"/>
      <c r="I788" s="110"/>
      <c r="J788" s="4"/>
    </row>
    <row r="789" spans="1:10" ht="15.75" x14ac:dyDescent="0.25">
      <c r="A789" s="110"/>
      <c r="B789" s="415" t="s">
        <v>16</v>
      </c>
      <c r="C789" s="415"/>
      <c r="D789" s="415"/>
      <c r="E789" s="415"/>
      <c r="F789" s="415"/>
      <c r="G789" s="415"/>
      <c r="H789" s="110"/>
      <c r="I789" s="110"/>
      <c r="J789" s="4"/>
    </row>
    <row r="790" spans="1:10" ht="15.75" x14ac:dyDescent="0.25">
      <c r="A790" s="110"/>
      <c r="B790" s="420"/>
      <c r="C790" s="420"/>
      <c r="D790" s="420"/>
      <c r="E790" s="420"/>
      <c r="F790" s="420"/>
      <c r="G790" s="420"/>
      <c r="H790" s="110"/>
      <c r="I790" s="110"/>
      <c r="J790" s="4"/>
    </row>
    <row r="791" spans="1:10" ht="15.75" x14ac:dyDescent="0.25">
      <c r="A791" s="110"/>
      <c r="B791" s="222" t="s">
        <v>17</v>
      </c>
      <c r="C791" s="29"/>
      <c r="D791" s="29"/>
      <c r="E791" s="29"/>
      <c r="F791" s="29"/>
      <c r="G791" s="30"/>
      <c r="H791" s="110"/>
      <c r="I791" s="110"/>
      <c r="J791" s="4"/>
    </row>
    <row r="792" spans="1:10" ht="15.75" x14ac:dyDescent="0.25">
      <c r="A792" s="110"/>
      <c r="B792" s="282">
        <v>6641.94</v>
      </c>
      <c r="C792" s="229" t="s">
        <v>15</v>
      </c>
      <c r="D792" s="29"/>
      <c r="E792" s="29"/>
      <c r="F792" s="29"/>
      <c r="G792" s="30"/>
      <c r="H792" s="110"/>
      <c r="I792" s="110"/>
      <c r="J792" s="4"/>
    </row>
    <row r="793" spans="1:10" ht="15.75" x14ac:dyDescent="0.25">
      <c r="A793" s="110"/>
      <c r="B793" s="223"/>
      <c r="C793" s="29"/>
      <c r="D793" s="29"/>
      <c r="E793" s="29"/>
      <c r="F793" s="29"/>
      <c r="G793" s="30"/>
      <c r="H793" s="110"/>
      <c r="I793" s="110"/>
      <c r="J793" s="4"/>
    </row>
    <row r="794" spans="1:10" ht="15.75" x14ac:dyDescent="0.25">
      <c r="A794" s="110"/>
      <c r="B794" s="421" t="s">
        <v>234</v>
      </c>
      <c r="C794" s="422"/>
      <c r="D794" s="422"/>
      <c r="E794" s="422"/>
      <c r="F794" s="422"/>
      <c r="G794" s="423"/>
      <c r="H794" s="110"/>
      <c r="I794" s="110"/>
      <c r="J794" s="4"/>
    </row>
    <row r="795" spans="1:10" ht="15.75" x14ac:dyDescent="0.25">
      <c r="A795" s="110"/>
      <c r="B795" s="223"/>
      <c r="C795" s="29"/>
      <c r="D795" s="29"/>
      <c r="E795" s="29"/>
      <c r="F795" s="29"/>
      <c r="G795" s="30"/>
      <c r="H795" s="110"/>
      <c r="I795" s="110"/>
      <c r="J795" s="4"/>
    </row>
    <row r="796" spans="1:10" ht="15.75" x14ac:dyDescent="0.25">
      <c r="A796" s="110"/>
      <c r="B796" s="222" t="s">
        <v>18</v>
      </c>
      <c r="C796" s="31"/>
      <c r="D796" s="29"/>
      <c r="E796" s="29"/>
      <c r="F796" s="29"/>
      <c r="G796" s="30"/>
      <c r="H796" s="110"/>
      <c r="I796" s="110"/>
      <c r="J796" s="4"/>
    </row>
    <row r="797" spans="1:10" ht="15.75" x14ac:dyDescent="0.25">
      <c r="A797" s="110"/>
      <c r="B797" s="32"/>
      <c r="C797" s="286">
        <f>B792</f>
        <v>6641.94</v>
      </c>
      <c r="D797" s="18" t="s">
        <v>19</v>
      </c>
      <c r="E797" s="33">
        <v>5874.09</v>
      </c>
      <c r="F797" s="18" t="s">
        <v>20</v>
      </c>
      <c r="G797" s="34">
        <f>C797-E797</f>
        <v>767.84999999999945</v>
      </c>
      <c r="H797" s="110"/>
      <c r="I797" s="110"/>
      <c r="J797" s="4"/>
    </row>
    <row r="798" spans="1:10" ht="15.75" x14ac:dyDescent="0.25">
      <c r="A798" s="110"/>
      <c r="B798" s="221"/>
      <c r="C798" s="36"/>
      <c r="D798" s="29"/>
      <c r="E798" s="29"/>
      <c r="F798" s="29"/>
      <c r="G798" s="30"/>
      <c r="H798" s="110"/>
      <c r="I798" s="110"/>
      <c r="J798" s="4"/>
    </row>
    <row r="799" spans="1:10" ht="15.75" x14ac:dyDescent="0.25">
      <c r="A799" s="110"/>
      <c r="B799" s="432" t="s">
        <v>21</v>
      </c>
      <c r="C799" s="432"/>
      <c r="D799" s="432"/>
      <c r="E799" s="291">
        <f>G797</f>
        <v>767.84999999999945</v>
      </c>
      <c r="F799" s="29" t="s">
        <v>15</v>
      </c>
      <c r="G799" s="30"/>
      <c r="H799" s="110"/>
      <c r="I799" s="110"/>
      <c r="J799" s="4"/>
    </row>
    <row r="800" spans="1:10" ht="15.75" x14ac:dyDescent="0.25">
      <c r="A800" s="110"/>
      <c r="B800" s="118"/>
      <c r="C800" s="119"/>
      <c r="D800" s="119"/>
      <c r="E800" s="119"/>
      <c r="F800" s="119"/>
      <c r="G800" s="114"/>
      <c r="H800" s="110"/>
      <c r="I800" s="110"/>
      <c r="J800" s="4"/>
    </row>
    <row r="801" spans="1:1024" ht="15.75" x14ac:dyDescent="0.25">
      <c r="A801" s="110"/>
      <c r="B801" s="118"/>
      <c r="C801" s="119"/>
      <c r="D801" s="119"/>
      <c r="E801" s="119"/>
      <c r="F801" s="119"/>
      <c r="G801" s="114"/>
      <c r="H801" s="110"/>
      <c r="I801" s="110"/>
      <c r="J801" s="4"/>
    </row>
    <row r="802" spans="1:1024" ht="15.75" x14ac:dyDescent="0.25">
      <c r="A802" s="110"/>
      <c r="B802" s="118"/>
      <c r="C802" s="119"/>
      <c r="D802" s="119"/>
      <c r="E802" s="119"/>
      <c r="F802" s="119"/>
      <c r="G802" s="114"/>
      <c r="H802" s="110"/>
      <c r="I802" s="110"/>
      <c r="J802" s="4"/>
    </row>
    <row r="803" spans="1:1024" ht="15.75" x14ac:dyDescent="0.25">
      <c r="A803" s="110"/>
      <c r="B803" s="118"/>
      <c r="C803" s="119"/>
      <c r="D803" s="119"/>
      <c r="E803" s="119"/>
      <c r="F803" s="119"/>
      <c r="G803" s="114"/>
      <c r="H803" s="110"/>
      <c r="I803" s="110"/>
      <c r="J803" s="4"/>
    </row>
    <row r="804" spans="1:1024" ht="15.75" x14ac:dyDescent="0.25">
      <c r="A804" s="110"/>
      <c r="B804" s="118"/>
      <c r="C804" s="119"/>
      <c r="D804" s="119"/>
      <c r="E804" s="119"/>
      <c r="F804" s="119"/>
      <c r="G804" s="114"/>
      <c r="H804" s="110"/>
      <c r="I804" s="110"/>
      <c r="J804" s="4"/>
    </row>
    <row r="805" spans="1:1024" ht="15.75" x14ac:dyDescent="0.25">
      <c r="A805" s="110"/>
      <c r="B805" s="118"/>
      <c r="C805" s="119"/>
      <c r="D805" s="119"/>
      <c r="E805" s="119"/>
      <c r="F805" s="119"/>
      <c r="G805" s="114"/>
      <c r="H805" s="110"/>
      <c r="I805" s="110"/>
      <c r="J805" s="4"/>
    </row>
    <row r="806" spans="1:1024" ht="15.75" x14ac:dyDescent="0.25">
      <c r="A806" s="110"/>
      <c r="B806" s="118"/>
      <c r="C806" s="119"/>
      <c r="D806" s="119"/>
      <c r="E806" s="119"/>
      <c r="F806" s="119"/>
      <c r="G806" s="114"/>
      <c r="H806" s="110"/>
      <c r="I806" s="110"/>
      <c r="J806" s="4"/>
    </row>
    <row r="807" spans="1:1024" ht="15.75" x14ac:dyDescent="0.25">
      <c r="A807" s="110"/>
      <c r="B807" s="118"/>
      <c r="C807" s="119"/>
      <c r="D807" s="119"/>
      <c r="E807" s="119"/>
      <c r="F807" s="119"/>
      <c r="G807" s="114"/>
      <c r="H807" s="110"/>
      <c r="I807" s="110"/>
      <c r="J807" s="4"/>
    </row>
    <row r="808" spans="1:1024" ht="15.75" x14ac:dyDescent="0.25">
      <c r="A808" s="110"/>
      <c r="B808" s="118"/>
      <c r="C808" s="119"/>
      <c r="D808" s="119"/>
      <c r="E808" s="119"/>
      <c r="F808" s="119"/>
      <c r="G808" s="114"/>
      <c r="H808" s="110"/>
      <c r="I808" s="110"/>
      <c r="J808" s="4"/>
    </row>
    <row r="809" spans="1:1024" ht="15.75" x14ac:dyDescent="0.25">
      <c r="A809" s="110"/>
      <c r="B809" s="118"/>
      <c r="C809" s="119"/>
      <c r="D809" s="119"/>
      <c r="E809" s="119"/>
      <c r="F809" s="119"/>
      <c r="G809" s="114"/>
      <c r="H809" s="110"/>
      <c r="I809" s="110"/>
      <c r="J809" s="4"/>
    </row>
    <row r="810" spans="1:1024" ht="15.75" x14ac:dyDescent="0.25">
      <c r="A810" s="110"/>
      <c r="B810" s="118"/>
      <c r="C810" s="119"/>
      <c r="D810" s="119"/>
      <c r="E810" s="119"/>
      <c r="F810" s="119"/>
      <c r="G810" s="114"/>
      <c r="H810" s="110"/>
      <c r="I810" s="110"/>
      <c r="J810" s="4"/>
    </row>
    <row r="811" spans="1:1024" ht="15.75" x14ac:dyDescent="0.25">
      <c r="A811" s="110"/>
      <c r="B811" s="118"/>
      <c r="C811" s="119"/>
      <c r="D811" s="119"/>
      <c r="E811" s="119"/>
      <c r="F811" s="119"/>
      <c r="G811" s="114"/>
      <c r="H811" s="110"/>
      <c r="I811" s="110"/>
      <c r="J811" s="4"/>
    </row>
    <row r="812" spans="1:1024" ht="15.75" x14ac:dyDescent="0.25">
      <c r="A812" s="110"/>
      <c r="B812" s="118"/>
      <c r="C812" s="119"/>
      <c r="D812" s="119"/>
      <c r="E812" s="119"/>
      <c r="F812" s="119"/>
      <c r="G812" s="114"/>
      <c r="H812" s="110"/>
      <c r="I812" s="110"/>
      <c r="J812" s="4"/>
    </row>
    <row r="813" spans="1:1024" ht="15.75" x14ac:dyDescent="0.25">
      <c r="A813" s="110"/>
      <c r="B813" s="118"/>
      <c r="C813" s="119"/>
      <c r="D813" s="119"/>
      <c r="E813" s="119"/>
      <c r="F813" s="119"/>
      <c r="G813" s="114"/>
      <c r="H813" s="110"/>
      <c r="I813" s="110"/>
      <c r="J813" s="4"/>
    </row>
    <row r="814" spans="1:1024" ht="15.75" x14ac:dyDescent="0.25">
      <c r="A814" s="110"/>
      <c r="B814" s="118"/>
      <c r="C814" s="119"/>
      <c r="D814" s="119"/>
      <c r="E814" s="119"/>
      <c r="F814" s="119"/>
      <c r="G814" s="114"/>
      <c r="H814" s="110"/>
      <c r="I814" s="110"/>
      <c r="J814" s="4"/>
    </row>
    <row r="815" spans="1:1024" s="181" customFormat="1" ht="28.5" customHeight="1" x14ac:dyDescent="0.25">
      <c r="A815" s="261" t="s">
        <v>114</v>
      </c>
      <c r="B815" s="411" t="s">
        <v>115</v>
      </c>
      <c r="C815" s="411"/>
      <c r="D815" s="411"/>
      <c r="E815" s="411"/>
      <c r="F815" s="411"/>
      <c r="G815" s="411"/>
      <c r="H815" s="262" t="s">
        <v>24</v>
      </c>
      <c r="I815" s="263">
        <f>E847</f>
        <v>40.330000000000041</v>
      </c>
      <c r="J815" s="179"/>
      <c r="K815" s="180"/>
      <c r="L815" s="180"/>
      <c r="M815" s="180"/>
      <c r="N815" s="180"/>
      <c r="O815" s="180"/>
      <c r="P815" s="180"/>
      <c r="Q815" s="180"/>
      <c r="R815" s="180"/>
      <c r="S815" s="180"/>
      <c r="T815" s="180"/>
      <c r="U815" s="180"/>
      <c r="V815" s="180"/>
      <c r="W815" s="180"/>
      <c r="X815" s="180"/>
      <c r="Y815" s="180"/>
      <c r="Z815" s="180"/>
      <c r="AA815" s="180"/>
      <c r="AB815" s="180"/>
      <c r="AC815" s="180"/>
      <c r="AD815" s="180"/>
      <c r="AE815" s="180"/>
      <c r="AF815" s="180"/>
      <c r="AG815" s="180"/>
      <c r="AH815" s="180"/>
      <c r="AI815" s="180"/>
      <c r="AJ815" s="180"/>
      <c r="AK815" s="180"/>
      <c r="AL815" s="180"/>
      <c r="AM815" s="180"/>
      <c r="AN815" s="180"/>
      <c r="AO815" s="180"/>
      <c r="AP815" s="180"/>
      <c r="AQ815" s="180"/>
      <c r="AR815" s="180"/>
      <c r="AS815" s="180"/>
      <c r="AT815" s="180"/>
      <c r="AU815" s="180"/>
      <c r="AV815" s="180"/>
      <c r="AW815" s="180"/>
      <c r="AX815" s="180"/>
      <c r="AY815" s="180"/>
      <c r="AZ815" s="180"/>
      <c r="BA815" s="180"/>
      <c r="BB815" s="180"/>
      <c r="BC815" s="180"/>
      <c r="BD815" s="180"/>
      <c r="BE815" s="180"/>
      <c r="BF815" s="180"/>
      <c r="BG815" s="180"/>
      <c r="BH815" s="180"/>
      <c r="BI815" s="180"/>
      <c r="BJ815" s="180"/>
      <c r="BK815" s="180"/>
      <c r="BL815" s="180"/>
      <c r="BM815" s="180"/>
      <c r="BN815" s="180"/>
      <c r="BO815" s="180"/>
      <c r="BP815" s="180"/>
      <c r="BQ815" s="180"/>
      <c r="BR815" s="180"/>
      <c r="BS815" s="180"/>
      <c r="BT815" s="180"/>
      <c r="BU815" s="180"/>
      <c r="BV815" s="180"/>
      <c r="BW815" s="180"/>
      <c r="BX815" s="180"/>
      <c r="BY815" s="180"/>
      <c r="BZ815" s="180"/>
      <c r="CA815" s="180"/>
      <c r="CB815" s="180"/>
      <c r="CC815" s="180"/>
      <c r="CD815" s="180"/>
      <c r="CE815" s="180"/>
      <c r="CF815" s="180"/>
      <c r="CG815" s="180"/>
      <c r="CH815" s="180"/>
      <c r="CI815" s="180"/>
      <c r="CJ815" s="180"/>
      <c r="CK815" s="180"/>
      <c r="CL815" s="180"/>
      <c r="CM815" s="180"/>
      <c r="CN815" s="180"/>
      <c r="CO815" s="180"/>
      <c r="CP815" s="180"/>
      <c r="CQ815" s="180"/>
      <c r="CR815" s="180"/>
      <c r="CS815" s="180"/>
      <c r="CT815" s="180"/>
      <c r="CU815" s="180"/>
      <c r="CV815" s="180"/>
      <c r="CW815" s="180"/>
      <c r="CX815" s="180"/>
      <c r="CY815" s="180"/>
      <c r="CZ815" s="180"/>
      <c r="DA815" s="180"/>
      <c r="DB815" s="180"/>
      <c r="DC815" s="180"/>
      <c r="DD815" s="180"/>
      <c r="DE815" s="180"/>
      <c r="DF815" s="180"/>
      <c r="DG815" s="180"/>
      <c r="DH815" s="180"/>
      <c r="DI815" s="180"/>
      <c r="DJ815" s="180"/>
      <c r="DK815" s="180"/>
      <c r="DL815" s="180"/>
      <c r="DM815" s="180"/>
      <c r="DN815" s="180"/>
      <c r="DO815" s="180"/>
      <c r="DP815" s="180"/>
      <c r="DQ815" s="180"/>
      <c r="DR815" s="180"/>
      <c r="DS815" s="180"/>
      <c r="DT815" s="180"/>
      <c r="DU815" s="180"/>
      <c r="DV815" s="180"/>
      <c r="DW815" s="180"/>
      <c r="DX815" s="180"/>
      <c r="DY815" s="180"/>
      <c r="DZ815" s="180"/>
      <c r="EA815" s="180"/>
      <c r="EB815" s="180"/>
      <c r="EC815" s="180"/>
      <c r="ED815" s="180"/>
      <c r="EE815" s="180"/>
      <c r="EF815" s="180"/>
      <c r="EG815" s="180"/>
      <c r="EH815" s="180"/>
      <c r="EI815" s="180"/>
      <c r="EJ815" s="180"/>
      <c r="EK815" s="180"/>
      <c r="EL815" s="180"/>
      <c r="EM815" s="180"/>
      <c r="EN815" s="180"/>
      <c r="EO815" s="180"/>
      <c r="EP815" s="180"/>
      <c r="EQ815" s="180"/>
      <c r="ER815" s="180"/>
      <c r="ES815" s="180"/>
      <c r="ET815" s="180"/>
      <c r="EU815" s="180"/>
      <c r="EV815" s="180"/>
      <c r="EW815" s="180"/>
      <c r="EX815" s="180"/>
      <c r="EY815" s="180"/>
      <c r="EZ815" s="180"/>
      <c r="FA815" s="180"/>
      <c r="FB815" s="180"/>
      <c r="FC815" s="180"/>
      <c r="FD815" s="180"/>
      <c r="FE815" s="180"/>
      <c r="FF815" s="180"/>
      <c r="FG815" s="180"/>
      <c r="FH815" s="180"/>
      <c r="FI815" s="180"/>
      <c r="FJ815" s="180"/>
      <c r="FK815" s="180"/>
      <c r="FL815" s="180"/>
      <c r="FM815" s="180"/>
      <c r="FN815" s="180"/>
      <c r="FO815" s="180"/>
      <c r="FP815" s="180"/>
      <c r="FQ815" s="180"/>
      <c r="FR815" s="180"/>
      <c r="FS815" s="180"/>
      <c r="FT815" s="180"/>
      <c r="FU815" s="180"/>
      <c r="FV815" s="180"/>
      <c r="FW815" s="180"/>
      <c r="FX815" s="180"/>
      <c r="FY815" s="180"/>
      <c r="FZ815" s="180"/>
      <c r="GA815" s="180"/>
      <c r="GB815" s="180"/>
      <c r="GC815" s="180"/>
      <c r="GD815" s="180"/>
      <c r="GE815" s="180"/>
      <c r="GF815" s="180"/>
      <c r="GG815" s="180"/>
      <c r="GH815" s="180"/>
      <c r="GI815" s="180"/>
      <c r="GJ815" s="180"/>
      <c r="GK815" s="180"/>
      <c r="GL815" s="180"/>
      <c r="GM815" s="180"/>
      <c r="GN815" s="180"/>
      <c r="GO815" s="180"/>
      <c r="GP815" s="180"/>
      <c r="GQ815" s="180"/>
      <c r="GR815" s="180"/>
      <c r="GS815" s="180"/>
      <c r="GT815" s="180"/>
      <c r="GU815" s="180"/>
      <c r="GV815" s="180"/>
      <c r="GW815" s="180"/>
      <c r="GX815" s="180"/>
      <c r="GY815" s="180"/>
      <c r="GZ815" s="180"/>
      <c r="HA815" s="180"/>
      <c r="HB815" s="180"/>
      <c r="HC815" s="180"/>
      <c r="HD815" s="180"/>
      <c r="HE815" s="180"/>
      <c r="HF815" s="180"/>
      <c r="HG815" s="180"/>
      <c r="HH815" s="180"/>
      <c r="HI815" s="180"/>
      <c r="HJ815" s="180"/>
      <c r="HK815" s="180"/>
      <c r="HL815" s="180"/>
      <c r="HM815" s="180"/>
      <c r="HN815" s="180"/>
      <c r="HO815" s="180"/>
      <c r="HP815" s="180"/>
      <c r="HQ815" s="180"/>
      <c r="HR815" s="180"/>
      <c r="HS815" s="180"/>
      <c r="HT815" s="180"/>
      <c r="HU815" s="180"/>
      <c r="HV815" s="180"/>
      <c r="HW815" s="180"/>
      <c r="HX815" s="180"/>
      <c r="HY815" s="180"/>
      <c r="HZ815" s="180"/>
      <c r="IA815" s="180"/>
      <c r="IB815" s="180"/>
      <c r="IC815" s="180"/>
      <c r="ID815" s="180"/>
      <c r="IE815" s="180"/>
      <c r="IF815" s="180"/>
      <c r="IG815" s="180"/>
      <c r="IH815" s="180"/>
      <c r="II815" s="180"/>
      <c r="IJ815" s="180"/>
      <c r="IK815" s="180"/>
      <c r="IL815" s="180"/>
      <c r="IM815" s="180"/>
      <c r="IN815" s="180"/>
      <c r="IO815" s="180"/>
      <c r="IP815" s="180"/>
      <c r="IQ815" s="180"/>
      <c r="IR815" s="180"/>
      <c r="IS815" s="180"/>
      <c r="IT815" s="180"/>
      <c r="IU815" s="180"/>
      <c r="IV815" s="180"/>
      <c r="IW815" s="180"/>
      <c r="IX815" s="180"/>
      <c r="IY815" s="180"/>
      <c r="IZ815" s="180"/>
      <c r="JA815" s="180"/>
      <c r="JB815" s="180"/>
      <c r="JC815" s="180"/>
      <c r="JD815" s="180"/>
      <c r="JE815" s="180"/>
      <c r="JF815" s="180"/>
      <c r="JG815" s="180"/>
      <c r="JH815" s="180"/>
      <c r="JI815" s="180"/>
      <c r="JJ815" s="180"/>
      <c r="JK815" s="180"/>
      <c r="JL815" s="180"/>
      <c r="JM815" s="180"/>
      <c r="JN815" s="180"/>
      <c r="JO815" s="180"/>
      <c r="JP815" s="180"/>
      <c r="JQ815" s="180"/>
      <c r="JR815" s="180"/>
      <c r="JS815" s="180"/>
      <c r="JT815" s="180"/>
      <c r="JU815" s="180"/>
      <c r="JV815" s="180"/>
      <c r="JW815" s="180"/>
      <c r="JX815" s="180"/>
      <c r="JY815" s="180"/>
      <c r="JZ815" s="180"/>
      <c r="KA815" s="180"/>
      <c r="KB815" s="180"/>
      <c r="KC815" s="180"/>
      <c r="KD815" s="180"/>
      <c r="KE815" s="180"/>
      <c r="KF815" s="180"/>
      <c r="KG815" s="180"/>
      <c r="KH815" s="180"/>
      <c r="KI815" s="180"/>
      <c r="KJ815" s="180"/>
      <c r="KK815" s="180"/>
      <c r="KL815" s="180"/>
      <c r="KM815" s="180"/>
      <c r="KN815" s="180"/>
      <c r="KO815" s="180"/>
      <c r="KP815" s="180"/>
      <c r="KQ815" s="180"/>
      <c r="KR815" s="180"/>
      <c r="KS815" s="180"/>
      <c r="KT815" s="180"/>
      <c r="KU815" s="180"/>
      <c r="KV815" s="180"/>
      <c r="KW815" s="180"/>
      <c r="KX815" s="180"/>
      <c r="KY815" s="180"/>
      <c r="KZ815" s="180"/>
      <c r="LA815" s="180"/>
      <c r="LB815" s="180"/>
      <c r="LC815" s="180"/>
      <c r="LD815" s="180"/>
      <c r="LE815" s="180"/>
      <c r="LF815" s="180"/>
      <c r="LG815" s="180"/>
      <c r="LH815" s="180"/>
      <c r="LI815" s="180"/>
      <c r="LJ815" s="180"/>
      <c r="LK815" s="180"/>
      <c r="LL815" s="180"/>
      <c r="LM815" s="180"/>
      <c r="LN815" s="180"/>
      <c r="LO815" s="180"/>
      <c r="LP815" s="180"/>
      <c r="LQ815" s="180"/>
      <c r="LR815" s="180"/>
      <c r="LS815" s="180"/>
      <c r="LT815" s="180"/>
      <c r="LU815" s="180"/>
      <c r="LV815" s="180"/>
      <c r="LW815" s="180"/>
      <c r="LX815" s="180"/>
      <c r="LY815" s="180"/>
      <c r="LZ815" s="180"/>
      <c r="MA815" s="180"/>
      <c r="MB815" s="180"/>
      <c r="MC815" s="180"/>
      <c r="MD815" s="180"/>
      <c r="ME815" s="180"/>
      <c r="MF815" s="180"/>
      <c r="MG815" s="180"/>
      <c r="MH815" s="180"/>
      <c r="MI815" s="180"/>
      <c r="MJ815" s="180"/>
      <c r="MK815" s="180"/>
      <c r="ML815" s="180"/>
      <c r="MM815" s="180"/>
      <c r="MN815" s="180"/>
      <c r="MO815" s="180"/>
      <c r="MP815" s="180"/>
      <c r="MQ815" s="180"/>
      <c r="MR815" s="180"/>
      <c r="MS815" s="180"/>
      <c r="MT815" s="180"/>
      <c r="MU815" s="180"/>
      <c r="MV815" s="180"/>
      <c r="MW815" s="180"/>
      <c r="MX815" s="180"/>
      <c r="MY815" s="180"/>
      <c r="MZ815" s="180"/>
      <c r="NA815" s="180"/>
      <c r="NB815" s="180"/>
      <c r="NC815" s="180"/>
      <c r="ND815" s="180"/>
      <c r="NE815" s="180"/>
      <c r="NF815" s="180"/>
      <c r="NG815" s="180"/>
      <c r="NH815" s="180"/>
      <c r="NI815" s="180"/>
      <c r="NJ815" s="180"/>
      <c r="NK815" s="180"/>
      <c r="NL815" s="180"/>
      <c r="NM815" s="180"/>
      <c r="NN815" s="180"/>
      <c r="NO815" s="180"/>
      <c r="NP815" s="180"/>
      <c r="NQ815" s="180"/>
      <c r="NR815" s="180"/>
      <c r="NS815" s="180"/>
      <c r="NT815" s="180"/>
      <c r="NU815" s="180"/>
      <c r="NV815" s="180"/>
      <c r="NW815" s="180"/>
      <c r="NX815" s="180"/>
      <c r="NY815" s="180"/>
      <c r="NZ815" s="180"/>
      <c r="OA815" s="180"/>
      <c r="OB815" s="180"/>
      <c r="OC815" s="180"/>
      <c r="OD815" s="180"/>
      <c r="OE815" s="180"/>
      <c r="OF815" s="180"/>
      <c r="OG815" s="180"/>
      <c r="OH815" s="180"/>
      <c r="OI815" s="180"/>
      <c r="OJ815" s="180"/>
      <c r="OK815" s="180"/>
      <c r="OL815" s="180"/>
      <c r="OM815" s="180"/>
      <c r="ON815" s="180"/>
      <c r="OO815" s="180"/>
      <c r="OP815" s="180"/>
      <c r="OQ815" s="180"/>
      <c r="OR815" s="180"/>
      <c r="OS815" s="180"/>
      <c r="OT815" s="180"/>
      <c r="OU815" s="180"/>
      <c r="OV815" s="180"/>
      <c r="OW815" s="180"/>
      <c r="OX815" s="180"/>
      <c r="OY815" s="180"/>
      <c r="OZ815" s="180"/>
      <c r="PA815" s="180"/>
      <c r="PB815" s="180"/>
      <c r="PC815" s="180"/>
      <c r="PD815" s="180"/>
      <c r="PE815" s="180"/>
      <c r="PF815" s="180"/>
      <c r="PG815" s="180"/>
      <c r="PH815" s="180"/>
      <c r="PI815" s="180"/>
      <c r="PJ815" s="180"/>
      <c r="PK815" s="180"/>
      <c r="PL815" s="180"/>
      <c r="PM815" s="180"/>
      <c r="PN815" s="180"/>
      <c r="PO815" s="180"/>
      <c r="PP815" s="180"/>
      <c r="PQ815" s="180"/>
      <c r="PR815" s="180"/>
      <c r="PS815" s="180"/>
      <c r="PT815" s="180"/>
      <c r="PU815" s="180"/>
      <c r="PV815" s="180"/>
      <c r="PW815" s="180"/>
      <c r="PX815" s="180"/>
      <c r="PY815" s="180"/>
      <c r="PZ815" s="180"/>
      <c r="QA815" s="180"/>
      <c r="QB815" s="180"/>
      <c r="QC815" s="180"/>
      <c r="QD815" s="180"/>
      <c r="QE815" s="180"/>
      <c r="QF815" s="180"/>
      <c r="QG815" s="180"/>
      <c r="QH815" s="180"/>
      <c r="QI815" s="180"/>
      <c r="QJ815" s="180"/>
      <c r="QK815" s="180"/>
      <c r="QL815" s="180"/>
      <c r="QM815" s="180"/>
      <c r="QN815" s="180"/>
      <c r="QO815" s="180"/>
      <c r="QP815" s="180"/>
      <c r="QQ815" s="180"/>
      <c r="QR815" s="180"/>
      <c r="QS815" s="180"/>
      <c r="QT815" s="180"/>
      <c r="QU815" s="180"/>
      <c r="QV815" s="180"/>
      <c r="QW815" s="180"/>
      <c r="QX815" s="180"/>
      <c r="QY815" s="180"/>
      <c r="QZ815" s="180"/>
      <c r="RA815" s="180"/>
      <c r="RB815" s="180"/>
      <c r="RC815" s="180"/>
      <c r="RD815" s="180"/>
      <c r="RE815" s="180"/>
      <c r="RF815" s="180"/>
      <c r="RG815" s="180"/>
      <c r="RH815" s="180"/>
      <c r="RI815" s="180"/>
      <c r="RJ815" s="180"/>
      <c r="RK815" s="180"/>
      <c r="RL815" s="180"/>
      <c r="RM815" s="180"/>
      <c r="RN815" s="180"/>
      <c r="RO815" s="180"/>
      <c r="RP815" s="180"/>
      <c r="RQ815" s="180"/>
      <c r="RR815" s="180"/>
      <c r="RS815" s="180"/>
      <c r="RT815" s="180"/>
      <c r="RU815" s="180"/>
      <c r="RV815" s="180"/>
      <c r="RW815" s="180"/>
      <c r="RX815" s="180"/>
      <c r="RY815" s="180"/>
      <c r="RZ815" s="180"/>
      <c r="SA815" s="180"/>
      <c r="SB815" s="180"/>
      <c r="SC815" s="180"/>
      <c r="SD815" s="180"/>
      <c r="SE815" s="180"/>
      <c r="SF815" s="180"/>
      <c r="SG815" s="180"/>
      <c r="SH815" s="180"/>
      <c r="SI815" s="180"/>
      <c r="SJ815" s="180"/>
      <c r="SK815" s="180"/>
      <c r="SL815" s="180"/>
      <c r="SM815" s="180"/>
      <c r="SN815" s="180"/>
      <c r="SO815" s="180"/>
      <c r="SP815" s="180"/>
      <c r="SQ815" s="180"/>
      <c r="SR815" s="180"/>
      <c r="SS815" s="180"/>
      <c r="ST815" s="180"/>
      <c r="SU815" s="180"/>
      <c r="SV815" s="180"/>
      <c r="SW815" s="180"/>
      <c r="SX815" s="180"/>
      <c r="SY815" s="180"/>
      <c r="SZ815" s="180"/>
      <c r="TA815" s="180"/>
      <c r="TB815" s="180"/>
      <c r="TC815" s="180"/>
      <c r="TD815" s="180"/>
      <c r="TE815" s="180"/>
      <c r="TF815" s="180"/>
      <c r="TG815" s="180"/>
      <c r="TH815" s="180"/>
      <c r="TI815" s="180"/>
      <c r="TJ815" s="180"/>
      <c r="TK815" s="180"/>
      <c r="TL815" s="180"/>
      <c r="TM815" s="180"/>
      <c r="TN815" s="180"/>
      <c r="TO815" s="180"/>
      <c r="TP815" s="180"/>
      <c r="TQ815" s="180"/>
      <c r="TR815" s="180"/>
      <c r="TS815" s="180"/>
      <c r="TT815" s="180"/>
      <c r="TU815" s="180"/>
      <c r="TV815" s="180"/>
      <c r="TW815" s="180"/>
      <c r="TX815" s="180"/>
      <c r="TY815" s="180"/>
      <c r="TZ815" s="180"/>
      <c r="UA815" s="180"/>
      <c r="UB815" s="180"/>
      <c r="UC815" s="180"/>
      <c r="UD815" s="180"/>
      <c r="UE815" s="180"/>
      <c r="UF815" s="180"/>
      <c r="UG815" s="180"/>
      <c r="UH815" s="180"/>
      <c r="UI815" s="180"/>
      <c r="UJ815" s="180"/>
      <c r="UK815" s="180"/>
      <c r="UL815" s="180"/>
      <c r="UM815" s="180"/>
      <c r="UN815" s="180"/>
      <c r="UO815" s="180"/>
      <c r="UP815" s="180"/>
      <c r="UQ815" s="180"/>
      <c r="UR815" s="180"/>
      <c r="US815" s="180"/>
      <c r="UT815" s="180"/>
      <c r="UU815" s="180"/>
      <c r="UV815" s="180"/>
      <c r="UW815" s="180"/>
      <c r="UX815" s="180"/>
      <c r="UY815" s="180"/>
      <c r="UZ815" s="180"/>
      <c r="VA815" s="180"/>
      <c r="VB815" s="180"/>
      <c r="VC815" s="180"/>
      <c r="VD815" s="180"/>
      <c r="VE815" s="180"/>
      <c r="VF815" s="180"/>
      <c r="VG815" s="180"/>
      <c r="VH815" s="180"/>
      <c r="VI815" s="180"/>
      <c r="VJ815" s="180"/>
      <c r="VK815" s="180"/>
      <c r="VL815" s="180"/>
      <c r="VM815" s="180"/>
      <c r="VN815" s="180"/>
      <c r="VO815" s="180"/>
      <c r="VP815" s="180"/>
      <c r="VQ815" s="180"/>
      <c r="VR815" s="180"/>
      <c r="VS815" s="180"/>
      <c r="VT815" s="180"/>
      <c r="VU815" s="180"/>
      <c r="VV815" s="180"/>
      <c r="VW815" s="180"/>
      <c r="VX815" s="180"/>
      <c r="VY815" s="180"/>
      <c r="VZ815" s="180"/>
      <c r="WA815" s="180"/>
      <c r="WB815" s="180"/>
      <c r="WC815" s="180"/>
      <c r="WD815" s="180"/>
      <c r="WE815" s="180"/>
      <c r="WF815" s="180"/>
      <c r="WG815" s="180"/>
      <c r="WH815" s="180"/>
      <c r="WI815" s="180"/>
      <c r="WJ815" s="180"/>
      <c r="WK815" s="180"/>
      <c r="WL815" s="180"/>
      <c r="WM815" s="180"/>
      <c r="WN815" s="180"/>
      <c r="WO815" s="180"/>
      <c r="WP815" s="180"/>
      <c r="WQ815" s="180"/>
      <c r="WR815" s="180"/>
      <c r="WS815" s="180"/>
      <c r="WT815" s="180"/>
      <c r="WU815" s="180"/>
      <c r="WV815" s="180"/>
      <c r="WW815" s="180"/>
      <c r="WX815" s="180"/>
      <c r="WY815" s="180"/>
      <c r="WZ815" s="180"/>
      <c r="XA815" s="180"/>
      <c r="XB815" s="180"/>
      <c r="XC815" s="180"/>
      <c r="XD815" s="180"/>
      <c r="XE815" s="180"/>
      <c r="XF815" s="180"/>
      <c r="XG815" s="180"/>
      <c r="XH815" s="180"/>
      <c r="XI815" s="180"/>
      <c r="XJ815" s="180"/>
      <c r="XK815" s="180"/>
      <c r="XL815" s="180"/>
      <c r="XM815" s="180"/>
      <c r="XN815" s="180"/>
      <c r="XO815" s="180"/>
      <c r="XP815" s="180"/>
      <c r="XQ815" s="180"/>
      <c r="XR815" s="180"/>
      <c r="XS815" s="180"/>
      <c r="XT815" s="180"/>
      <c r="XU815" s="180"/>
      <c r="XV815" s="180"/>
      <c r="XW815" s="180"/>
      <c r="XX815" s="180"/>
      <c r="XY815" s="180"/>
      <c r="XZ815" s="180"/>
      <c r="YA815" s="180"/>
      <c r="YB815" s="180"/>
      <c r="YC815" s="180"/>
      <c r="YD815" s="180"/>
      <c r="YE815" s="180"/>
      <c r="YF815" s="180"/>
      <c r="YG815" s="180"/>
      <c r="YH815" s="180"/>
      <c r="YI815" s="180"/>
      <c r="YJ815" s="180"/>
      <c r="YK815" s="180"/>
      <c r="YL815" s="180"/>
      <c r="YM815" s="180"/>
      <c r="YN815" s="180"/>
      <c r="YO815" s="180"/>
      <c r="YP815" s="180"/>
      <c r="YQ815" s="180"/>
      <c r="YR815" s="180"/>
      <c r="YS815" s="180"/>
      <c r="YT815" s="180"/>
      <c r="YU815" s="180"/>
      <c r="YV815" s="180"/>
      <c r="YW815" s="180"/>
      <c r="YX815" s="180"/>
      <c r="YY815" s="180"/>
      <c r="YZ815" s="180"/>
      <c r="ZA815" s="180"/>
      <c r="ZB815" s="180"/>
      <c r="ZC815" s="180"/>
      <c r="ZD815" s="180"/>
      <c r="ZE815" s="180"/>
      <c r="ZF815" s="180"/>
      <c r="ZG815" s="180"/>
      <c r="ZH815" s="180"/>
      <c r="ZI815" s="180"/>
      <c r="ZJ815" s="180"/>
      <c r="ZK815" s="180"/>
      <c r="ZL815" s="180"/>
      <c r="ZM815" s="180"/>
      <c r="ZN815" s="180"/>
      <c r="ZO815" s="180"/>
      <c r="ZP815" s="180"/>
      <c r="ZQ815" s="180"/>
      <c r="ZR815" s="180"/>
      <c r="ZS815" s="180"/>
      <c r="ZT815" s="180"/>
      <c r="ZU815" s="180"/>
      <c r="ZV815" s="180"/>
      <c r="ZW815" s="180"/>
      <c r="ZX815" s="180"/>
      <c r="ZY815" s="180"/>
      <c r="ZZ815" s="180"/>
      <c r="AAA815" s="180"/>
      <c r="AAB815" s="180"/>
      <c r="AAC815" s="180"/>
      <c r="AAD815" s="180"/>
      <c r="AAE815" s="180"/>
      <c r="AAF815" s="180"/>
      <c r="AAG815" s="180"/>
      <c r="AAH815" s="180"/>
      <c r="AAI815" s="180"/>
      <c r="AAJ815" s="180"/>
      <c r="AAK815" s="180"/>
      <c r="AAL815" s="180"/>
      <c r="AAM815" s="180"/>
      <c r="AAN815" s="180"/>
      <c r="AAO815" s="180"/>
      <c r="AAP815" s="180"/>
      <c r="AAQ815" s="180"/>
      <c r="AAR815" s="180"/>
      <c r="AAS815" s="180"/>
      <c r="AAT815" s="180"/>
      <c r="AAU815" s="180"/>
      <c r="AAV815" s="180"/>
      <c r="AAW815" s="180"/>
      <c r="AAX815" s="180"/>
      <c r="AAY815" s="180"/>
      <c r="AAZ815" s="180"/>
      <c r="ABA815" s="180"/>
      <c r="ABB815" s="180"/>
      <c r="ABC815" s="180"/>
      <c r="ABD815" s="180"/>
      <c r="ABE815" s="180"/>
      <c r="ABF815" s="180"/>
      <c r="ABG815" s="180"/>
      <c r="ABH815" s="180"/>
      <c r="ABI815" s="180"/>
      <c r="ABJ815" s="180"/>
      <c r="ABK815" s="180"/>
      <c r="ABL815" s="180"/>
      <c r="ABM815" s="180"/>
      <c r="ABN815" s="180"/>
      <c r="ABO815" s="180"/>
      <c r="ABP815" s="180"/>
      <c r="ABQ815" s="180"/>
      <c r="ABR815" s="180"/>
      <c r="ABS815" s="180"/>
      <c r="ABT815" s="180"/>
      <c r="ABU815" s="180"/>
      <c r="ABV815" s="180"/>
      <c r="ABW815" s="180"/>
      <c r="ABX815" s="180"/>
      <c r="ABY815" s="180"/>
      <c r="ABZ815" s="180"/>
      <c r="ACA815" s="180"/>
      <c r="ACB815" s="180"/>
      <c r="ACC815" s="180"/>
      <c r="ACD815" s="180"/>
      <c r="ACE815" s="180"/>
      <c r="ACF815" s="180"/>
      <c r="ACG815" s="180"/>
      <c r="ACH815" s="180"/>
      <c r="ACI815" s="180"/>
      <c r="ACJ815" s="180"/>
      <c r="ACK815" s="180"/>
      <c r="ACL815" s="180"/>
      <c r="ACM815" s="180"/>
      <c r="ACN815" s="180"/>
      <c r="ACO815" s="180"/>
      <c r="ACP815" s="180"/>
      <c r="ACQ815" s="180"/>
      <c r="ACR815" s="180"/>
      <c r="ACS815" s="180"/>
      <c r="ACT815" s="180"/>
      <c r="ACU815" s="180"/>
      <c r="ACV815" s="180"/>
      <c r="ACW815" s="180"/>
      <c r="ACX815" s="180"/>
      <c r="ACY815" s="180"/>
      <c r="ACZ815" s="180"/>
      <c r="ADA815" s="180"/>
      <c r="ADB815" s="180"/>
      <c r="ADC815" s="180"/>
      <c r="ADD815" s="180"/>
      <c r="ADE815" s="180"/>
      <c r="ADF815" s="180"/>
      <c r="ADG815" s="180"/>
      <c r="ADH815" s="180"/>
      <c r="ADI815" s="180"/>
      <c r="ADJ815" s="180"/>
      <c r="ADK815" s="180"/>
      <c r="ADL815" s="180"/>
      <c r="ADM815" s="180"/>
      <c r="ADN815" s="180"/>
      <c r="ADO815" s="180"/>
      <c r="ADP815" s="180"/>
      <c r="ADQ815" s="180"/>
      <c r="ADR815" s="180"/>
      <c r="ADS815" s="180"/>
      <c r="ADT815" s="180"/>
      <c r="ADU815" s="180"/>
      <c r="ADV815" s="180"/>
      <c r="ADW815" s="180"/>
      <c r="ADX815" s="180"/>
      <c r="ADY815" s="180"/>
      <c r="ADZ815" s="180"/>
      <c r="AEA815" s="180"/>
      <c r="AEB815" s="180"/>
      <c r="AEC815" s="180"/>
      <c r="AED815" s="180"/>
      <c r="AEE815" s="180"/>
      <c r="AEF815" s="180"/>
      <c r="AEG815" s="180"/>
      <c r="AEH815" s="180"/>
      <c r="AEI815" s="180"/>
      <c r="AEJ815" s="180"/>
      <c r="AEK815" s="180"/>
      <c r="AEL815" s="180"/>
      <c r="AEM815" s="180"/>
      <c r="AEN815" s="180"/>
      <c r="AEO815" s="180"/>
      <c r="AEP815" s="180"/>
      <c r="AEQ815" s="180"/>
      <c r="AER815" s="180"/>
      <c r="AES815" s="180"/>
      <c r="AET815" s="180"/>
      <c r="AEU815" s="180"/>
      <c r="AEV815" s="180"/>
      <c r="AEW815" s="180"/>
      <c r="AEX815" s="180"/>
      <c r="AEY815" s="180"/>
      <c r="AEZ815" s="180"/>
      <c r="AFA815" s="180"/>
      <c r="AFB815" s="180"/>
      <c r="AFC815" s="180"/>
      <c r="AFD815" s="180"/>
      <c r="AFE815" s="180"/>
      <c r="AFF815" s="180"/>
      <c r="AFG815" s="180"/>
      <c r="AFH815" s="180"/>
      <c r="AFI815" s="180"/>
      <c r="AFJ815" s="180"/>
      <c r="AFK815" s="180"/>
      <c r="AFL815" s="180"/>
      <c r="AFM815" s="180"/>
      <c r="AFN815" s="180"/>
      <c r="AFO815" s="180"/>
      <c r="AFP815" s="180"/>
      <c r="AFQ815" s="180"/>
      <c r="AFR815" s="180"/>
      <c r="AFS815" s="180"/>
      <c r="AFT815" s="180"/>
      <c r="AFU815" s="180"/>
      <c r="AFV815" s="180"/>
      <c r="AFW815" s="180"/>
      <c r="AFX815" s="180"/>
      <c r="AFY815" s="180"/>
      <c r="AFZ815" s="180"/>
      <c r="AGA815" s="180"/>
      <c r="AGB815" s="180"/>
      <c r="AGC815" s="180"/>
      <c r="AGD815" s="180"/>
      <c r="AGE815" s="180"/>
      <c r="AGF815" s="180"/>
      <c r="AGG815" s="180"/>
      <c r="AGH815" s="180"/>
      <c r="AGI815" s="180"/>
      <c r="AGJ815" s="180"/>
      <c r="AGK815" s="180"/>
      <c r="AGL815" s="180"/>
      <c r="AGM815" s="180"/>
      <c r="AGN815" s="180"/>
      <c r="AGO815" s="180"/>
      <c r="AGP815" s="180"/>
      <c r="AGQ815" s="180"/>
      <c r="AGR815" s="180"/>
      <c r="AGS815" s="180"/>
      <c r="AGT815" s="180"/>
      <c r="AGU815" s="180"/>
      <c r="AGV815" s="180"/>
      <c r="AGW815" s="180"/>
      <c r="AGX815" s="180"/>
      <c r="AGY815" s="180"/>
      <c r="AGZ815" s="180"/>
      <c r="AHA815" s="180"/>
      <c r="AHB815" s="180"/>
      <c r="AHC815" s="180"/>
      <c r="AHD815" s="180"/>
      <c r="AHE815" s="180"/>
      <c r="AHF815" s="180"/>
      <c r="AHG815" s="180"/>
      <c r="AHH815" s="180"/>
      <c r="AHI815" s="180"/>
      <c r="AHJ815" s="180"/>
      <c r="AHK815" s="180"/>
      <c r="AHL815" s="180"/>
      <c r="AHM815" s="180"/>
      <c r="AHN815" s="180"/>
      <c r="AHO815" s="180"/>
      <c r="AHP815" s="180"/>
      <c r="AHQ815" s="180"/>
      <c r="AHR815" s="180"/>
      <c r="AHS815" s="180"/>
      <c r="AHT815" s="180"/>
      <c r="AHU815" s="180"/>
      <c r="AHV815" s="180"/>
      <c r="AHW815" s="180"/>
      <c r="AHX815" s="180"/>
      <c r="AHY815" s="180"/>
      <c r="AHZ815" s="180"/>
      <c r="AIA815" s="180"/>
      <c r="AIB815" s="180"/>
      <c r="AIC815" s="180"/>
      <c r="AID815" s="180"/>
      <c r="AIE815" s="180"/>
      <c r="AIF815" s="180"/>
      <c r="AIG815" s="180"/>
      <c r="AIH815" s="180"/>
      <c r="AII815" s="180"/>
      <c r="AIJ815" s="180"/>
      <c r="AIK815" s="180"/>
      <c r="AIL815" s="180"/>
      <c r="AIM815" s="180"/>
      <c r="AIN815" s="180"/>
      <c r="AIO815" s="180"/>
      <c r="AIP815" s="180"/>
      <c r="AIQ815" s="180"/>
      <c r="AIR815" s="180"/>
      <c r="AIS815" s="180"/>
      <c r="AIT815" s="180"/>
      <c r="AIU815" s="180"/>
      <c r="AIV815" s="180"/>
      <c r="AIW815" s="180"/>
      <c r="AIX815" s="180"/>
      <c r="AIY815" s="180"/>
      <c r="AIZ815" s="180"/>
      <c r="AJA815" s="180"/>
      <c r="AJB815" s="180"/>
      <c r="AJC815" s="180"/>
      <c r="AJD815" s="180"/>
      <c r="AJE815" s="180"/>
      <c r="AJF815" s="180"/>
      <c r="AJG815" s="180"/>
      <c r="AJH815" s="180"/>
      <c r="AJI815" s="180"/>
      <c r="AJJ815" s="180"/>
      <c r="AJK815" s="180"/>
      <c r="AJL815" s="180"/>
      <c r="AJM815" s="180"/>
      <c r="AJN815" s="180"/>
      <c r="AJO815" s="180"/>
      <c r="AJP815" s="180"/>
      <c r="AJQ815" s="180"/>
      <c r="AJR815" s="180"/>
      <c r="AJS815" s="180"/>
      <c r="AJT815" s="180"/>
      <c r="AJU815" s="180"/>
      <c r="AJV815" s="180"/>
      <c r="AJW815" s="180"/>
      <c r="AJX815" s="180"/>
      <c r="AJY815" s="180"/>
      <c r="AJZ815" s="180"/>
      <c r="AKA815" s="180"/>
      <c r="AKB815" s="180"/>
      <c r="AKC815" s="180"/>
      <c r="AKD815" s="180"/>
      <c r="AKE815" s="180"/>
      <c r="AKF815" s="180"/>
      <c r="AKG815" s="180"/>
      <c r="AKH815" s="180"/>
      <c r="AKI815" s="180"/>
      <c r="AKJ815" s="180"/>
      <c r="AKK815" s="180"/>
      <c r="AKL815" s="180"/>
      <c r="AKM815" s="180"/>
      <c r="AKN815" s="180"/>
      <c r="AKO815" s="180"/>
      <c r="AKP815" s="180"/>
      <c r="AKQ815" s="180"/>
      <c r="AKR815" s="180"/>
      <c r="AKS815" s="180"/>
      <c r="AKT815" s="180"/>
      <c r="AKU815" s="180"/>
      <c r="AKV815" s="180"/>
      <c r="AKW815" s="180"/>
      <c r="AKX815" s="180"/>
      <c r="AKY815" s="180"/>
      <c r="AKZ815" s="180"/>
      <c r="ALA815" s="180"/>
      <c r="ALB815" s="180"/>
      <c r="ALC815" s="180"/>
      <c r="ALD815" s="180"/>
      <c r="ALE815" s="180"/>
      <c r="ALF815" s="180"/>
      <c r="ALG815" s="180"/>
      <c r="ALH815" s="180"/>
      <c r="ALI815" s="180"/>
      <c r="ALJ815" s="180"/>
      <c r="ALK815" s="180"/>
      <c r="ALL815" s="180"/>
      <c r="ALM815" s="180"/>
      <c r="ALN815" s="180"/>
      <c r="ALO815" s="180"/>
      <c r="ALP815" s="180"/>
      <c r="ALQ815" s="180"/>
      <c r="ALR815" s="180"/>
      <c r="ALS815" s="180"/>
      <c r="ALT815" s="180"/>
      <c r="ALU815" s="180"/>
      <c r="ALV815" s="180"/>
      <c r="ALW815" s="180"/>
      <c r="ALX815" s="180"/>
      <c r="ALY815" s="180"/>
      <c r="ALZ815" s="180"/>
      <c r="AMA815" s="180"/>
      <c r="AMB815" s="180"/>
      <c r="AMC815" s="180"/>
      <c r="AMD815" s="180"/>
      <c r="AME815" s="180"/>
      <c r="AMF815" s="180"/>
      <c r="AMG815" s="180"/>
      <c r="AMH815" s="180"/>
      <c r="AMI815" s="180"/>
      <c r="AMJ815" s="180"/>
    </row>
    <row r="816" spans="1:1024" ht="15.75" x14ac:dyDescent="0.25">
      <c r="A816" s="15"/>
      <c r="B816" s="106"/>
      <c r="C816" s="107"/>
      <c r="D816" s="107"/>
      <c r="E816" s="107"/>
      <c r="F816" s="107"/>
      <c r="G816" s="108"/>
      <c r="H816" s="15"/>
      <c r="I816" s="109"/>
      <c r="J816" s="4"/>
    </row>
    <row r="817" spans="1:10" ht="15.75" x14ac:dyDescent="0.25">
      <c r="A817" s="15"/>
      <c r="B817" s="79" t="s">
        <v>70</v>
      </c>
      <c r="C817" s="80"/>
      <c r="D817" s="80"/>
      <c r="E817" s="80"/>
      <c r="F817" s="80"/>
      <c r="G817" s="80"/>
      <c r="H817" s="15"/>
      <c r="I817" s="109"/>
      <c r="J817" s="4"/>
    </row>
    <row r="818" spans="1:10" ht="15.75" x14ac:dyDescent="0.25">
      <c r="A818" s="15"/>
      <c r="B818" s="416" t="s">
        <v>161</v>
      </c>
      <c r="C818" s="416"/>
      <c r="D818" s="416"/>
      <c r="E818" s="416"/>
      <c r="F818" s="416"/>
      <c r="G818" s="416"/>
      <c r="H818" s="15"/>
      <c r="I818" s="109"/>
      <c r="J818" s="4"/>
    </row>
    <row r="819" spans="1:10" ht="15.75" x14ac:dyDescent="0.25">
      <c r="A819" s="15"/>
      <c r="B819" s="118"/>
      <c r="C819" s="119"/>
      <c r="D819" s="119"/>
      <c r="E819" s="119"/>
      <c r="F819" s="119"/>
      <c r="G819" s="114"/>
      <c r="H819" s="15"/>
      <c r="I819" s="109"/>
      <c r="J819" s="4"/>
    </row>
    <row r="820" spans="1:10" ht="15.75" x14ac:dyDescent="0.25">
      <c r="A820" s="15"/>
      <c r="B820" s="79" t="s">
        <v>57</v>
      </c>
      <c r="C820" s="80"/>
      <c r="D820" s="80"/>
      <c r="E820" s="80"/>
      <c r="F820" s="80"/>
      <c r="G820" s="80"/>
      <c r="H820" s="15"/>
      <c r="I820" s="109"/>
      <c r="J820" s="4"/>
    </row>
    <row r="821" spans="1:10" ht="15.75" x14ac:dyDescent="0.25">
      <c r="A821" s="15"/>
      <c r="B821" s="416" t="s">
        <v>163</v>
      </c>
      <c r="C821" s="416"/>
      <c r="D821" s="416"/>
      <c r="E821" s="416"/>
      <c r="F821" s="416"/>
      <c r="G821" s="416"/>
      <c r="H821" s="15"/>
      <c r="I821" s="109"/>
      <c r="J821" s="4"/>
    </row>
    <row r="822" spans="1:10" ht="15.75" x14ac:dyDescent="0.25">
      <c r="A822" s="15"/>
      <c r="B822" s="175"/>
      <c r="C822" s="62"/>
      <c r="D822" s="62"/>
      <c r="E822" s="62"/>
      <c r="F822" s="62"/>
      <c r="G822" s="62"/>
      <c r="H822" s="15"/>
      <c r="I822" s="109"/>
      <c r="J822" s="4"/>
    </row>
    <row r="823" spans="1:10" ht="15.75" x14ac:dyDescent="0.25">
      <c r="A823" s="15"/>
      <c r="B823" s="79" t="s">
        <v>162</v>
      </c>
      <c r="C823" s="80"/>
      <c r="D823" s="80"/>
      <c r="E823" s="80"/>
      <c r="F823" s="80"/>
      <c r="G823" s="80"/>
      <c r="H823" s="15"/>
      <c r="I823" s="109"/>
      <c r="J823" s="4"/>
    </row>
    <row r="824" spans="1:10" ht="15.75" x14ac:dyDescent="0.25">
      <c r="A824" s="124"/>
      <c r="B824" s="416" t="s">
        <v>164</v>
      </c>
      <c r="C824" s="416"/>
      <c r="D824" s="416"/>
      <c r="E824" s="416"/>
      <c r="F824" s="416"/>
      <c r="G824" s="416"/>
      <c r="H824" s="15"/>
      <c r="I824" s="125"/>
      <c r="J824" s="4"/>
    </row>
    <row r="825" spans="1:10" ht="15.75" x14ac:dyDescent="0.25">
      <c r="A825" s="110"/>
      <c r="B825" s="175"/>
      <c r="C825" s="62"/>
      <c r="D825" s="62"/>
      <c r="E825" s="62"/>
      <c r="F825" s="62"/>
      <c r="G825" s="62"/>
      <c r="H825" s="110"/>
      <c r="I825" s="126"/>
      <c r="J825" s="4"/>
    </row>
    <row r="826" spans="1:10" ht="15.75" x14ac:dyDescent="0.25">
      <c r="A826" s="110"/>
      <c r="B826" s="431" t="s">
        <v>105</v>
      </c>
      <c r="C826" s="431"/>
      <c r="D826" s="431"/>
      <c r="E826" s="431"/>
      <c r="F826" s="431"/>
      <c r="G826" s="431"/>
      <c r="H826" s="110"/>
      <c r="I826" s="126"/>
      <c r="J826" s="4"/>
    </row>
    <row r="827" spans="1:10" ht="15.75" x14ac:dyDescent="0.25">
      <c r="A827" s="110"/>
      <c r="B827" s="115" t="s">
        <v>97</v>
      </c>
      <c r="C827" s="116" t="s">
        <v>106</v>
      </c>
      <c r="D827" s="116" t="s">
        <v>107</v>
      </c>
      <c r="E827" s="116" t="s">
        <v>108</v>
      </c>
      <c r="F827" s="116"/>
      <c r="G827" s="122"/>
      <c r="H827" s="110"/>
      <c r="I827" s="110"/>
      <c r="J827" s="4"/>
    </row>
    <row r="828" spans="1:10" ht="15.75" x14ac:dyDescent="0.25">
      <c r="A828" s="110"/>
      <c r="B828" s="118">
        <f>B785</f>
        <v>544</v>
      </c>
      <c r="C828" s="119">
        <v>0.4</v>
      </c>
      <c r="D828" s="119">
        <v>0.4</v>
      </c>
      <c r="E828" s="119">
        <f>B828*C828*D828</f>
        <v>87.04000000000002</v>
      </c>
      <c r="F828" s="119"/>
      <c r="G828" s="114"/>
      <c r="H828" s="110"/>
      <c r="I828" s="110"/>
      <c r="J828" s="4"/>
    </row>
    <row r="829" spans="1:10" ht="15.75" x14ac:dyDescent="0.25">
      <c r="A829" s="110"/>
      <c r="B829" s="118"/>
      <c r="C829" s="119"/>
      <c r="D829" s="119"/>
      <c r="E829" s="119"/>
      <c r="F829" s="119"/>
      <c r="G829" s="114"/>
      <c r="H829" s="110"/>
      <c r="I829" s="110"/>
      <c r="J829" s="4"/>
    </row>
    <row r="830" spans="1:10" ht="15.75" x14ac:dyDescent="0.25">
      <c r="A830" s="110"/>
      <c r="B830" s="127" t="s">
        <v>116</v>
      </c>
      <c r="C830" s="119"/>
      <c r="D830" s="119"/>
      <c r="E830" s="119">
        <f>E828</f>
        <v>87.04000000000002</v>
      </c>
      <c r="F830" s="119" t="s">
        <v>15</v>
      </c>
      <c r="G830" s="114"/>
      <c r="H830" s="110"/>
      <c r="I830" s="110"/>
      <c r="J830" s="4"/>
    </row>
    <row r="831" spans="1:10" ht="15.75" x14ac:dyDescent="0.25">
      <c r="A831" s="110"/>
      <c r="B831" s="127"/>
      <c r="C831" s="119"/>
      <c r="D831" s="119"/>
      <c r="E831" s="119"/>
      <c r="F831" s="119"/>
      <c r="G831" s="114"/>
      <c r="H831" s="110"/>
      <c r="I831" s="110"/>
      <c r="J831" s="4"/>
    </row>
    <row r="832" spans="1:10" ht="15.75" x14ac:dyDescent="0.25">
      <c r="A832" s="110"/>
      <c r="B832" s="15" t="s">
        <v>64</v>
      </c>
      <c r="C832" s="15" t="s">
        <v>26</v>
      </c>
      <c r="D832" s="15" t="s">
        <v>117</v>
      </c>
      <c r="E832" s="119"/>
      <c r="F832" s="119"/>
      <c r="G832" s="114"/>
      <c r="H832" s="110"/>
      <c r="I832" s="110"/>
      <c r="J832" s="4"/>
    </row>
    <row r="833" spans="1:10" ht="15.75" x14ac:dyDescent="0.25">
      <c r="A833" s="110"/>
      <c r="B833" s="128">
        <f>SUM(E830:E830)</f>
        <v>87.04000000000002</v>
      </c>
      <c r="C833" s="128">
        <v>1</v>
      </c>
      <c r="D833" s="128">
        <f>B833*C833</f>
        <v>87.04000000000002</v>
      </c>
      <c r="E833" s="119"/>
      <c r="F833" s="119"/>
      <c r="G833" s="114"/>
      <c r="H833" s="110"/>
      <c r="I833" s="110"/>
      <c r="J833" s="4"/>
    </row>
    <row r="834" spans="1:10" ht="15.75" x14ac:dyDescent="0.25">
      <c r="A834" s="110"/>
      <c r="B834" s="118"/>
      <c r="C834" s="119"/>
      <c r="D834" s="119"/>
      <c r="E834" s="119"/>
      <c r="F834" s="119"/>
      <c r="G834" s="114"/>
      <c r="H834" s="110"/>
      <c r="I834" s="110"/>
      <c r="J834" s="4"/>
    </row>
    <row r="835" spans="1:10" ht="15.75" x14ac:dyDescent="0.25">
      <c r="A835" s="110"/>
      <c r="B835" s="120" t="s">
        <v>118</v>
      </c>
      <c r="C835" s="129"/>
      <c r="D835" s="129"/>
      <c r="E835" s="129"/>
      <c r="F835" s="129">
        <f>D833</f>
        <v>87.04000000000002</v>
      </c>
      <c r="G835" s="130" t="s">
        <v>15</v>
      </c>
      <c r="H835" s="110"/>
      <c r="I835" s="110"/>
      <c r="J835" s="4"/>
    </row>
    <row r="836" spans="1:10" ht="15.75" x14ac:dyDescent="0.25">
      <c r="A836" s="110"/>
      <c r="B836" s="120"/>
      <c r="C836" s="129"/>
      <c r="D836" s="129"/>
      <c r="E836" s="129"/>
      <c r="F836" s="129"/>
      <c r="G836" s="130"/>
      <c r="H836" s="110"/>
      <c r="I836" s="110"/>
      <c r="J836" s="4"/>
    </row>
    <row r="837" spans="1:10" ht="15.75" x14ac:dyDescent="0.25">
      <c r="A837" s="110"/>
      <c r="B837" s="415" t="s">
        <v>16</v>
      </c>
      <c r="C837" s="415"/>
      <c r="D837" s="415"/>
      <c r="E837" s="415"/>
      <c r="F837" s="415"/>
      <c r="G837" s="415"/>
      <c r="H837" s="110"/>
      <c r="I837" s="110"/>
      <c r="J837" s="4"/>
    </row>
    <row r="838" spans="1:10" ht="15.75" x14ac:dyDescent="0.25">
      <c r="A838" s="110"/>
      <c r="B838" s="420"/>
      <c r="C838" s="420"/>
      <c r="D838" s="420"/>
      <c r="E838" s="420"/>
      <c r="F838" s="420"/>
      <c r="G838" s="420"/>
      <c r="H838" s="110"/>
      <c r="I838" s="110"/>
      <c r="J838" s="4"/>
    </row>
    <row r="839" spans="1:10" ht="15.75" x14ac:dyDescent="0.25">
      <c r="A839" s="110"/>
      <c r="B839" s="222" t="s">
        <v>17</v>
      </c>
      <c r="C839" s="29"/>
      <c r="D839" s="29"/>
      <c r="E839" s="29"/>
      <c r="F839" s="29"/>
      <c r="G839" s="30"/>
      <c r="H839" s="110"/>
      <c r="I839" s="110"/>
      <c r="J839" s="4"/>
    </row>
    <row r="840" spans="1:10" ht="15.75" x14ac:dyDescent="0.25">
      <c r="A840" s="110"/>
      <c r="B840" s="223">
        <v>1010.46</v>
      </c>
      <c r="C840" s="229" t="s">
        <v>15</v>
      </c>
      <c r="D840" s="29"/>
      <c r="E840" s="29"/>
      <c r="F840" s="29"/>
      <c r="G840" s="30"/>
      <c r="H840" s="110"/>
      <c r="I840" s="110"/>
      <c r="J840" s="4"/>
    </row>
    <row r="841" spans="1:10" ht="15.75" x14ac:dyDescent="0.25">
      <c r="A841" s="110"/>
      <c r="B841" s="223"/>
      <c r="C841" s="29"/>
      <c r="D841" s="29"/>
      <c r="E841" s="29"/>
      <c r="F841" s="29"/>
      <c r="G841" s="30"/>
      <c r="H841" s="110"/>
      <c r="I841" s="110"/>
      <c r="J841" s="4"/>
    </row>
    <row r="842" spans="1:10" ht="15.75" x14ac:dyDescent="0.25">
      <c r="A842" s="110"/>
      <c r="B842" s="421" t="s">
        <v>179</v>
      </c>
      <c r="C842" s="422"/>
      <c r="D842" s="422"/>
      <c r="E842" s="422"/>
      <c r="F842" s="422"/>
      <c r="G842" s="423"/>
      <c r="H842" s="110"/>
      <c r="I842" s="110"/>
      <c r="J842" s="4"/>
    </row>
    <row r="843" spans="1:10" ht="15.75" x14ac:dyDescent="0.25">
      <c r="A843" s="110"/>
      <c r="B843" s="223"/>
      <c r="C843" s="29"/>
      <c r="D843" s="29"/>
      <c r="E843" s="29"/>
      <c r="F843" s="29"/>
      <c r="G843" s="30"/>
      <c r="H843" s="110"/>
      <c r="I843" s="110"/>
      <c r="J843" s="4"/>
    </row>
    <row r="844" spans="1:10" ht="15.75" x14ac:dyDescent="0.25">
      <c r="A844" s="110"/>
      <c r="B844" s="222" t="s">
        <v>18</v>
      </c>
      <c r="C844" s="31"/>
      <c r="D844" s="29"/>
      <c r="E844" s="29"/>
      <c r="F844" s="29"/>
      <c r="G844" s="30"/>
      <c r="H844" s="110"/>
      <c r="I844" s="110"/>
      <c r="J844" s="4"/>
    </row>
    <row r="845" spans="1:10" ht="15.75" x14ac:dyDescent="0.25">
      <c r="A845" s="110"/>
      <c r="B845" s="32"/>
      <c r="C845" s="33">
        <f>B840</f>
        <v>1010.46</v>
      </c>
      <c r="D845" s="18" t="s">
        <v>19</v>
      </c>
      <c r="E845" s="33">
        <v>970.13</v>
      </c>
      <c r="F845" s="18" t="s">
        <v>20</v>
      </c>
      <c r="G845" s="300">
        <f>C845-E845</f>
        <v>40.330000000000041</v>
      </c>
      <c r="H845" s="110"/>
      <c r="I845" s="110"/>
      <c r="J845" s="4"/>
    </row>
    <row r="846" spans="1:10" ht="15.75" x14ac:dyDescent="0.25">
      <c r="A846" s="110"/>
      <c r="B846" s="221"/>
      <c r="C846" s="36"/>
      <c r="D846" s="29"/>
      <c r="E846" s="29"/>
      <c r="F846" s="29"/>
      <c r="G846" s="30"/>
      <c r="H846" s="110"/>
      <c r="I846" s="110"/>
      <c r="J846" s="4"/>
    </row>
    <row r="847" spans="1:10" ht="15.75" x14ac:dyDescent="0.25">
      <c r="A847" s="110"/>
      <c r="B847" s="424" t="s">
        <v>180</v>
      </c>
      <c r="C847" s="424"/>
      <c r="D847" s="424"/>
      <c r="E847" s="166">
        <f>G845</f>
        <v>40.330000000000041</v>
      </c>
      <c r="F847" s="299" t="s">
        <v>15</v>
      </c>
      <c r="G847" s="30"/>
      <c r="H847" s="110"/>
      <c r="I847" s="110"/>
      <c r="J847" s="4"/>
    </row>
    <row r="848" spans="1:10" ht="15.75" x14ac:dyDescent="0.25">
      <c r="A848" s="110"/>
      <c r="B848" s="120"/>
      <c r="C848" s="129"/>
      <c r="D848" s="129"/>
      <c r="E848" s="129"/>
      <c r="F848" s="129"/>
      <c r="G848" s="130"/>
      <c r="H848" s="110"/>
      <c r="I848" s="110"/>
      <c r="J848" s="4"/>
    </row>
    <row r="849" spans="1:10" ht="15.75" x14ac:dyDescent="0.25">
      <c r="A849" s="110"/>
      <c r="B849" s="118"/>
      <c r="C849" s="119"/>
      <c r="D849" s="119"/>
      <c r="E849" s="119"/>
      <c r="F849" s="119"/>
      <c r="G849" s="114"/>
      <c r="H849" s="110"/>
      <c r="I849" s="110"/>
      <c r="J849" s="4"/>
    </row>
    <row r="850" spans="1:10" ht="15.75" x14ac:dyDescent="0.25">
      <c r="A850" s="110"/>
      <c r="B850" s="118"/>
      <c r="C850" s="119"/>
      <c r="D850" s="119"/>
      <c r="E850" s="119"/>
      <c r="F850" s="119"/>
      <c r="G850" s="114"/>
      <c r="H850" s="110"/>
      <c r="I850" s="110"/>
      <c r="J850" s="4"/>
    </row>
    <row r="851" spans="1:10" ht="15.75" x14ac:dyDescent="0.25">
      <c r="A851" s="110"/>
      <c r="B851" s="118"/>
      <c r="C851" s="119"/>
      <c r="D851" s="119"/>
      <c r="E851" s="119"/>
      <c r="F851" s="119"/>
      <c r="G851" s="114"/>
      <c r="H851" s="110"/>
      <c r="I851" s="110"/>
      <c r="J851" s="4"/>
    </row>
    <row r="852" spans="1:10" ht="15.75" x14ac:dyDescent="0.25">
      <c r="A852" s="110"/>
      <c r="B852" s="118"/>
      <c r="C852" s="119"/>
      <c r="D852" s="119"/>
      <c r="E852" s="119"/>
      <c r="F852" s="119"/>
      <c r="G852" s="114"/>
      <c r="H852" s="110"/>
      <c r="I852" s="110"/>
      <c r="J852" s="4"/>
    </row>
    <row r="853" spans="1:10" ht="15.75" x14ac:dyDescent="0.25">
      <c r="A853" s="110"/>
      <c r="B853" s="118"/>
      <c r="C853" s="119"/>
      <c r="D853" s="119"/>
      <c r="E853" s="119"/>
      <c r="F853" s="119"/>
      <c r="G853" s="114"/>
      <c r="H853" s="110"/>
      <c r="I853" s="110"/>
      <c r="J853" s="4"/>
    </row>
    <row r="854" spans="1:10" ht="15.75" x14ac:dyDescent="0.25">
      <c r="A854" s="110"/>
      <c r="B854" s="118"/>
      <c r="C854" s="119"/>
      <c r="D854" s="119"/>
      <c r="E854" s="119"/>
      <c r="F854" s="119"/>
      <c r="G854" s="114"/>
      <c r="H854" s="110"/>
      <c r="I854" s="110"/>
      <c r="J854" s="4"/>
    </row>
    <row r="855" spans="1:10" ht="15.75" x14ac:dyDescent="0.25">
      <c r="A855" s="110"/>
      <c r="B855" s="118"/>
      <c r="C855" s="119"/>
      <c r="D855" s="119"/>
      <c r="E855" s="119"/>
      <c r="F855" s="119"/>
      <c r="G855" s="114"/>
      <c r="H855" s="110"/>
      <c r="I855" s="110"/>
      <c r="J855" s="4"/>
    </row>
    <row r="856" spans="1:10" ht="15.75" x14ac:dyDescent="0.25">
      <c r="A856" s="110"/>
      <c r="B856" s="118"/>
      <c r="C856" s="119"/>
      <c r="D856" s="119"/>
      <c r="E856" s="119"/>
      <c r="F856" s="119"/>
      <c r="G856" s="114"/>
      <c r="H856" s="110"/>
      <c r="I856" s="110"/>
      <c r="J856" s="4"/>
    </row>
    <row r="857" spans="1:10" ht="15.75" x14ac:dyDescent="0.25">
      <c r="A857" s="110"/>
      <c r="B857" s="118"/>
      <c r="C857" s="119"/>
      <c r="D857" s="119"/>
      <c r="E857" s="119"/>
      <c r="F857" s="119"/>
      <c r="G857" s="114"/>
      <c r="H857" s="110"/>
      <c r="I857" s="110"/>
      <c r="J857" s="4"/>
    </row>
    <row r="858" spans="1:10" ht="15.75" x14ac:dyDescent="0.25">
      <c r="A858" s="110"/>
      <c r="B858" s="118"/>
      <c r="C858" s="119"/>
      <c r="D858" s="119"/>
      <c r="E858" s="119"/>
      <c r="F858" s="119"/>
      <c r="G858" s="114"/>
      <c r="H858" s="110"/>
      <c r="I858" s="110"/>
      <c r="J858" s="4"/>
    </row>
    <row r="859" spans="1:10" ht="15.75" x14ac:dyDescent="0.25">
      <c r="A859" s="110"/>
      <c r="B859" s="118"/>
      <c r="C859" s="119"/>
      <c r="D859" s="119"/>
      <c r="E859" s="119"/>
      <c r="F859" s="119"/>
      <c r="G859" s="114"/>
      <c r="H859" s="110"/>
      <c r="I859" s="110"/>
      <c r="J859" s="4"/>
    </row>
    <row r="860" spans="1:10" ht="15.75" x14ac:dyDescent="0.25">
      <c r="A860" s="110"/>
      <c r="B860" s="118"/>
      <c r="C860" s="119"/>
      <c r="D860" s="119"/>
      <c r="E860" s="119"/>
      <c r="F860" s="119"/>
      <c r="G860" s="114"/>
      <c r="H860" s="110"/>
      <c r="I860" s="110"/>
      <c r="J860" s="4"/>
    </row>
    <row r="861" spans="1:10" ht="15.75" x14ac:dyDescent="0.25">
      <c r="A861" s="110"/>
      <c r="B861" s="118"/>
      <c r="C861" s="119"/>
      <c r="D861" s="119"/>
      <c r="E861" s="119"/>
      <c r="F861" s="119"/>
      <c r="G861" s="114"/>
      <c r="H861" s="110"/>
      <c r="I861" s="110"/>
      <c r="J861" s="4"/>
    </row>
    <row r="862" spans="1:10" ht="15.75" x14ac:dyDescent="0.25">
      <c r="A862" s="110"/>
      <c r="B862" s="118"/>
      <c r="C862" s="119"/>
      <c r="D862" s="119"/>
      <c r="E862" s="119"/>
      <c r="F862" s="119"/>
      <c r="G862" s="114"/>
      <c r="H862" s="110"/>
      <c r="I862" s="110"/>
      <c r="J862" s="4"/>
    </row>
    <row r="863" spans="1:10" ht="23.25" customHeight="1" x14ac:dyDescent="0.25">
      <c r="A863" s="261" t="s">
        <v>181</v>
      </c>
      <c r="B863" s="411" t="s">
        <v>182</v>
      </c>
      <c r="C863" s="411"/>
      <c r="D863" s="411"/>
      <c r="E863" s="411"/>
      <c r="F863" s="411"/>
      <c r="G863" s="411"/>
      <c r="H863" s="262" t="s">
        <v>15</v>
      </c>
      <c r="I863" s="263">
        <f>E875</f>
        <v>21.009999999999991</v>
      </c>
      <c r="J863" s="4"/>
    </row>
    <row r="864" spans="1:10" ht="15.75" x14ac:dyDescent="0.25">
      <c r="A864" s="110"/>
      <c r="B864" s="118"/>
      <c r="C864" s="119"/>
      <c r="D864" s="119"/>
      <c r="E864" s="119"/>
      <c r="F864" s="119"/>
      <c r="G864" s="114"/>
      <c r="H864" s="110"/>
      <c r="I864" s="110"/>
      <c r="J864" s="4"/>
    </row>
    <row r="865" spans="1:10" ht="15.75" x14ac:dyDescent="0.25">
      <c r="A865" s="110"/>
      <c r="B865" s="415" t="s">
        <v>16</v>
      </c>
      <c r="C865" s="415"/>
      <c r="D865" s="415"/>
      <c r="E865" s="415"/>
      <c r="F865" s="415"/>
      <c r="G865" s="415"/>
      <c r="H865" s="110"/>
      <c r="I865" s="110"/>
      <c r="J865" s="4"/>
    </row>
    <row r="866" spans="1:10" ht="15.75" x14ac:dyDescent="0.25">
      <c r="A866" s="110"/>
      <c r="B866" s="420"/>
      <c r="C866" s="420"/>
      <c r="D866" s="420"/>
      <c r="E866" s="420"/>
      <c r="F866" s="420"/>
      <c r="G866" s="420"/>
      <c r="H866" s="110"/>
      <c r="I866" s="110"/>
      <c r="J866" s="4"/>
    </row>
    <row r="867" spans="1:10" ht="15.75" x14ac:dyDescent="0.25">
      <c r="A867" s="110"/>
      <c r="B867" s="222" t="s">
        <v>17</v>
      </c>
      <c r="C867" s="29"/>
      <c r="D867" s="29"/>
      <c r="E867" s="29"/>
      <c r="F867" s="29"/>
      <c r="G867" s="30"/>
      <c r="H867" s="110"/>
      <c r="I867" s="110"/>
      <c r="J867" s="4"/>
    </row>
    <row r="868" spans="1:10" ht="15.75" x14ac:dyDescent="0.25">
      <c r="A868" s="110"/>
      <c r="B868" s="230">
        <v>249.31</v>
      </c>
      <c r="C868" s="229" t="s">
        <v>15</v>
      </c>
      <c r="D868" s="29"/>
      <c r="E868" s="29"/>
      <c r="F868" s="29"/>
      <c r="G868" s="30"/>
      <c r="H868" s="110"/>
      <c r="I868" s="110"/>
      <c r="J868" s="4"/>
    </row>
    <row r="869" spans="1:10" ht="15.75" x14ac:dyDescent="0.25">
      <c r="A869" s="110"/>
      <c r="B869" s="223"/>
      <c r="C869" s="29"/>
      <c r="D869" s="29"/>
      <c r="E869" s="29"/>
      <c r="F869" s="29"/>
      <c r="G869" s="30"/>
      <c r="H869" s="110"/>
      <c r="I869" s="110"/>
      <c r="J869" s="4"/>
    </row>
    <row r="870" spans="1:10" ht="15.75" x14ac:dyDescent="0.25">
      <c r="A870" s="110"/>
      <c r="B870" s="421" t="s">
        <v>183</v>
      </c>
      <c r="C870" s="422"/>
      <c r="D870" s="422"/>
      <c r="E870" s="422"/>
      <c r="F870" s="422"/>
      <c r="G870" s="423"/>
      <c r="H870" s="110"/>
      <c r="I870" s="110"/>
      <c r="J870" s="4"/>
    </row>
    <row r="871" spans="1:10" ht="15.75" x14ac:dyDescent="0.25">
      <c r="A871" s="110"/>
      <c r="B871" s="223"/>
      <c r="C871" s="29"/>
      <c r="D871" s="29"/>
      <c r="E871" s="29"/>
      <c r="F871" s="29"/>
      <c r="G871" s="30"/>
      <c r="H871" s="110"/>
      <c r="I871" s="110"/>
      <c r="J871" s="4"/>
    </row>
    <row r="872" spans="1:10" ht="15.75" x14ac:dyDescent="0.25">
      <c r="A872" s="110"/>
      <c r="B872" s="222" t="s">
        <v>18</v>
      </c>
      <c r="C872" s="31"/>
      <c r="D872" s="29"/>
      <c r="E872" s="29"/>
      <c r="F872" s="29"/>
      <c r="G872" s="30"/>
      <c r="H872" s="110"/>
      <c r="I872" s="110"/>
      <c r="J872" s="4"/>
    </row>
    <row r="873" spans="1:10" ht="15.75" x14ac:dyDescent="0.25">
      <c r="A873" s="110"/>
      <c r="B873" s="32"/>
      <c r="C873" s="33">
        <f>B868</f>
        <v>249.31</v>
      </c>
      <c r="D873" s="18" t="s">
        <v>19</v>
      </c>
      <c r="E873" s="33">
        <v>228.3</v>
      </c>
      <c r="F873" s="18" t="s">
        <v>20</v>
      </c>
      <c r="G873" s="233">
        <f>C873-E873</f>
        <v>21.009999999999991</v>
      </c>
      <c r="H873" s="110"/>
      <c r="I873" s="110"/>
      <c r="J873" s="4"/>
    </row>
    <row r="874" spans="1:10" ht="15.75" x14ac:dyDescent="0.25">
      <c r="A874" s="110"/>
      <c r="B874" s="221"/>
      <c r="C874" s="36"/>
      <c r="D874" s="29"/>
      <c r="E874" s="29"/>
      <c r="F874" s="29"/>
      <c r="G874" s="30"/>
      <c r="H874" s="110"/>
      <c r="I874" s="110"/>
      <c r="J874" s="4"/>
    </row>
    <row r="875" spans="1:10" ht="15.75" x14ac:dyDescent="0.25">
      <c r="A875" s="110"/>
      <c r="B875" s="410" t="s">
        <v>184</v>
      </c>
      <c r="C875" s="410"/>
      <c r="D875" s="410"/>
      <c r="E875" s="231">
        <f>G873</f>
        <v>21.009999999999991</v>
      </c>
      <c r="F875" s="232" t="s">
        <v>15</v>
      </c>
      <c r="G875" s="30"/>
      <c r="H875" s="110"/>
      <c r="I875" s="110"/>
      <c r="J875" s="4"/>
    </row>
    <row r="876" spans="1:10" ht="15.75" x14ac:dyDescent="0.25">
      <c r="A876" s="110"/>
      <c r="B876" s="118"/>
      <c r="C876" s="119"/>
      <c r="D876" s="119"/>
      <c r="E876" s="119"/>
      <c r="F876" s="119"/>
      <c r="G876" s="114"/>
      <c r="H876" s="110"/>
      <c r="I876" s="110"/>
      <c r="J876" s="4"/>
    </row>
    <row r="877" spans="1:10" ht="15.75" x14ac:dyDescent="0.25">
      <c r="A877" s="110"/>
      <c r="B877" s="118"/>
      <c r="C877" s="119"/>
      <c r="D877" s="119"/>
      <c r="E877" s="119"/>
      <c r="F877" s="119"/>
      <c r="G877" s="114"/>
      <c r="H877" s="110"/>
      <c r="I877" s="110"/>
      <c r="J877" s="4"/>
    </row>
    <row r="878" spans="1:10" ht="15.75" x14ac:dyDescent="0.25">
      <c r="A878" s="110"/>
      <c r="B878" s="118"/>
      <c r="C878" s="119"/>
      <c r="D878" s="119"/>
      <c r="E878" s="119"/>
      <c r="F878" s="119"/>
      <c r="G878" s="114"/>
      <c r="H878" s="110"/>
      <c r="I878" s="110"/>
      <c r="J878" s="4"/>
    </row>
    <row r="879" spans="1:10" ht="15.75" x14ac:dyDescent="0.25">
      <c r="A879" s="110"/>
      <c r="B879" s="118"/>
      <c r="C879" s="119"/>
      <c r="D879" s="119"/>
      <c r="E879" s="119"/>
      <c r="F879" s="119"/>
      <c r="G879" s="114"/>
      <c r="H879" s="110"/>
      <c r="I879" s="110"/>
      <c r="J879" s="4"/>
    </row>
    <row r="880" spans="1:10" ht="15.75" x14ac:dyDescent="0.25">
      <c r="A880" s="110"/>
      <c r="B880" s="118"/>
      <c r="C880" s="119"/>
      <c r="D880" s="119"/>
      <c r="E880" s="119"/>
      <c r="F880" s="119"/>
      <c r="G880" s="114"/>
      <c r="H880" s="110"/>
      <c r="I880" s="110"/>
      <c r="J880" s="4"/>
    </row>
    <row r="881" spans="1:10" ht="15.75" x14ac:dyDescent="0.25">
      <c r="A881" s="110"/>
      <c r="B881" s="118"/>
      <c r="C881" s="119"/>
      <c r="D881" s="119"/>
      <c r="E881" s="119"/>
      <c r="F881" s="119"/>
      <c r="G881" s="114"/>
      <c r="H881" s="110"/>
      <c r="I881" s="110"/>
      <c r="J881" s="4"/>
    </row>
    <row r="882" spans="1:10" ht="15.75" x14ac:dyDescent="0.25">
      <c r="A882" s="110"/>
      <c r="B882" s="118"/>
      <c r="C882" s="119"/>
      <c r="D882" s="119"/>
      <c r="E882" s="119"/>
      <c r="F882" s="119"/>
      <c r="G882" s="114"/>
      <c r="H882" s="110"/>
      <c r="I882" s="110"/>
      <c r="J882" s="4"/>
    </row>
    <row r="883" spans="1:10" ht="15.75" x14ac:dyDescent="0.25">
      <c r="A883" s="110"/>
      <c r="B883" s="118"/>
      <c r="C883" s="119"/>
      <c r="D883" s="119"/>
      <c r="E883" s="119"/>
      <c r="F883" s="119"/>
      <c r="G883" s="114"/>
      <c r="H883" s="110"/>
      <c r="I883" s="110"/>
      <c r="J883" s="4"/>
    </row>
    <row r="884" spans="1:10" ht="15.75" x14ac:dyDescent="0.25">
      <c r="A884" s="110"/>
      <c r="B884" s="118"/>
      <c r="C884" s="119"/>
      <c r="D884" s="119"/>
      <c r="E884" s="119"/>
      <c r="F884" s="119"/>
      <c r="G884" s="114"/>
      <c r="H884" s="110"/>
      <c r="I884" s="110"/>
      <c r="J884" s="4"/>
    </row>
    <row r="885" spans="1:10" ht="15.75" x14ac:dyDescent="0.25">
      <c r="A885" s="110"/>
      <c r="B885" s="118"/>
      <c r="C885" s="119"/>
      <c r="D885" s="119"/>
      <c r="E885" s="119"/>
      <c r="F885" s="119"/>
      <c r="G885" s="114"/>
      <c r="H885" s="110"/>
      <c r="I885" s="110"/>
      <c r="J885" s="4"/>
    </row>
    <row r="886" spans="1:10" ht="15.75" x14ac:dyDescent="0.25">
      <c r="A886" s="110"/>
      <c r="B886" s="118"/>
      <c r="C886" s="119"/>
      <c r="D886" s="119"/>
      <c r="E886" s="119"/>
      <c r="F886" s="119"/>
      <c r="G886" s="114"/>
      <c r="H886" s="110"/>
      <c r="I886" s="110"/>
      <c r="J886" s="4"/>
    </row>
    <row r="887" spans="1:10" ht="15.75" x14ac:dyDescent="0.25">
      <c r="A887" s="110"/>
      <c r="B887" s="118"/>
      <c r="C887" s="119"/>
      <c r="D887" s="119"/>
      <c r="E887" s="119"/>
      <c r="F887" s="119"/>
      <c r="G887" s="114"/>
      <c r="H887" s="110"/>
      <c r="I887" s="110"/>
      <c r="J887" s="4"/>
    </row>
    <row r="888" spans="1:10" ht="15.75" x14ac:dyDescent="0.25">
      <c r="A888" s="110"/>
      <c r="B888" s="118"/>
      <c r="C888" s="119"/>
      <c r="D888" s="119"/>
      <c r="E888" s="119"/>
      <c r="F888" s="119"/>
      <c r="G888" s="114"/>
      <c r="H888" s="110"/>
      <c r="I888" s="110"/>
      <c r="J888" s="4"/>
    </row>
    <row r="889" spans="1:10" ht="15.75" x14ac:dyDescent="0.25">
      <c r="A889" s="110"/>
      <c r="B889" s="118"/>
      <c r="C889" s="119"/>
      <c r="D889" s="119"/>
      <c r="E889" s="119"/>
      <c r="F889" s="119"/>
      <c r="G889" s="114"/>
      <c r="H889" s="110"/>
      <c r="I889" s="110"/>
      <c r="J889" s="4"/>
    </row>
    <row r="890" spans="1:10" ht="15.75" x14ac:dyDescent="0.25">
      <c r="A890" s="110"/>
      <c r="B890" s="118"/>
      <c r="C890" s="119"/>
      <c r="D890" s="119"/>
      <c r="E890" s="119"/>
      <c r="F890" s="119"/>
      <c r="G890" s="114"/>
      <c r="H890" s="110"/>
      <c r="I890" s="110"/>
      <c r="J890" s="4"/>
    </row>
    <row r="891" spans="1:10" ht="24" customHeight="1" x14ac:dyDescent="0.25">
      <c r="A891" s="261" t="s">
        <v>235</v>
      </c>
      <c r="B891" s="411" t="s">
        <v>236</v>
      </c>
      <c r="C891" s="411"/>
      <c r="D891" s="411"/>
      <c r="E891" s="411"/>
      <c r="F891" s="411"/>
      <c r="G891" s="411"/>
      <c r="H891" s="262" t="s">
        <v>121</v>
      </c>
      <c r="I891" s="263">
        <f>C905</f>
        <v>37.5</v>
      </c>
      <c r="J891" s="4"/>
    </row>
    <row r="892" spans="1:10" ht="15.75" x14ac:dyDescent="0.25">
      <c r="A892" s="251"/>
      <c r="B892" s="258"/>
      <c r="C892" s="98"/>
      <c r="D892" s="98"/>
      <c r="E892" s="98"/>
      <c r="F892" s="98"/>
      <c r="G892" s="101"/>
      <c r="H892" s="251"/>
      <c r="I892" s="99"/>
      <c r="J892" s="4"/>
    </row>
    <row r="893" spans="1:10" ht="15.75" x14ac:dyDescent="0.25">
      <c r="A893" s="253"/>
      <c r="B893" s="439" t="s">
        <v>237</v>
      </c>
      <c r="C893" s="439"/>
      <c r="D893" s="439"/>
      <c r="E893" s="439"/>
      <c r="F893" s="439"/>
      <c r="G893" s="439"/>
      <c r="H893" s="251"/>
      <c r="I893" s="27"/>
      <c r="J893" s="4"/>
    </row>
    <row r="894" spans="1:10" ht="15.75" x14ac:dyDescent="0.25">
      <c r="A894" s="253"/>
      <c r="B894" s="440"/>
      <c r="C894" s="440"/>
      <c r="D894" s="440"/>
      <c r="E894" s="440"/>
      <c r="F894" s="440"/>
      <c r="G894" s="440"/>
      <c r="H894" s="251"/>
      <c r="I894" s="27"/>
      <c r="J894" s="4"/>
    </row>
    <row r="895" spans="1:10" ht="15.75" x14ac:dyDescent="0.25">
      <c r="A895" s="253"/>
      <c r="B895" s="440" t="s">
        <v>238</v>
      </c>
      <c r="C895" s="440"/>
      <c r="D895" s="440"/>
      <c r="E895" s="440"/>
      <c r="F895" s="440"/>
      <c r="G895" s="440"/>
      <c r="H895" s="251"/>
      <c r="I895" s="27"/>
      <c r="J895" s="4"/>
    </row>
    <row r="896" spans="1:10" ht="15.75" x14ac:dyDescent="0.25">
      <c r="A896" s="253"/>
      <c r="B896" s="260"/>
      <c r="C896" s="67"/>
      <c r="D896" s="67"/>
      <c r="E896" s="67"/>
      <c r="F896" s="67"/>
      <c r="G896" s="68"/>
      <c r="H896" s="251"/>
      <c r="I896" s="27"/>
      <c r="J896" s="4"/>
    </row>
    <row r="897" spans="1:10" ht="15.75" x14ac:dyDescent="0.25">
      <c r="A897" s="253"/>
      <c r="B897" s="256" t="s">
        <v>243</v>
      </c>
      <c r="C897" s="29"/>
      <c r="D897" s="29"/>
      <c r="E897" s="29"/>
      <c r="F897" s="29"/>
      <c r="G897" s="30"/>
      <c r="H897" s="251"/>
      <c r="I897" s="27"/>
      <c r="J897" s="4"/>
    </row>
    <row r="898" spans="1:10" ht="15.75" x14ac:dyDescent="0.25">
      <c r="A898" s="253"/>
      <c r="B898" s="230">
        <v>572.96</v>
      </c>
      <c r="C898" s="229" t="s">
        <v>121</v>
      </c>
      <c r="D898" s="29"/>
      <c r="E898" s="29"/>
      <c r="F898" s="29"/>
      <c r="G898" s="30"/>
      <c r="H898" s="251"/>
      <c r="I898" s="27"/>
      <c r="J898" s="4"/>
    </row>
    <row r="899" spans="1:10" ht="15.75" x14ac:dyDescent="0.25">
      <c r="A899" s="253"/>
      <c r="B899" s="257"/>
      <c r="C899" s="29"/>
      <c r="D899" s="29"/>
      <c r="E899" s="29"/>
      <c r="F899" s="29"/>
      <c r="G899" s="30"/>
      <c r="H899" s="251"/>
      <c r="I899" s="27"/>
      <c r="J899" s="4"/>
    </row>
    <row r="900" spans="1:10" ht="15.75" x14ac:dyDescent="0.25">
      <c r="A900" s="253"/>
      <c r="B900" s="421" t="s">
        <v>244</v>
      </c>
      <c r="C900" s="422"/>
      <c r="D900" s="422"/>
      <c r="E900" s="422"/>
      <c r="F900" s="422"/>
      <c r="G900" s="423"/>
      <c r="H900" s="251"/>
      <c r="I900" s="27"/>
      <c r="J900" s="4"/>
    </row>
    <row r="901" spans="1:10" ht="15.75" x14ac:dyDescent="0.25">
      <c r="A901" s="253"/>
      <c r="B901" s="257"/>
      <c r="C901" s="29"/>
      <c r="D901" s="29"/>
      <c r="E901" s="29"/>
      <c r="F901" s="29"/>
      <c r="G901" s="30"/>
      <c r="H901" s="251"/>
      <c r="I901" s="27"/>
      <c r="J901" s="4"/>
    </row>
    <row r="902" spans="1:10" ht="15.75" x14ac:dyDescent="0.25">
      <c r="A902" s="253"/>
      <c r="B902" s="256" t="s">
        <v>245</v>
      </c>
      <c r="C902" s="31"/>
      <c r="D902" s="29"/>
      <c r="E902" s="29"/>
      <c r="F902" s="29"/>
      <c r="G902" s="30"/>
      <c r="H902" s="251"/>
      <c r="I902" s="27"/>
      <c r="J902" s="4"/>
    </row>
    <row r="903" spans="1:10" ht="15.75" x14ac:dyDescent="0.25">
      <c r="A903" s="253"/>
      <c r="B903" s="32"/>
      <c r="C903" s="33">
        <f>B898</f>
        <v>572.96</v>
      </c>
      <c r="D903" s="18" t="s">
        <v>19</v>
      </c>
      <c r="E903" s="33">
        <v>535.46</v>
      </c>
      <c r="F903" s="18" t="s">
        <v>20</v>
      </c>
      <c r="G903" s="233">
        <f>C903-E903</f>
        <v>37.5</v>
      </c>
      <c r="H903" s="251"/>
      <c r="I903" s="27"/>
      <c r="J903" s="4"/>
    </row>
    <row r="904" spans="1:10" ht="15.75" x14ac:dyDescent="0.25">
      <c r="A904" s="253"/>
      <c r="B904" s="252"/>
      <c r="C904" s="36"/>
      <c r="D904" s="29"/>
      <c r="E904" s="29"/>
      <c r="F904" s="29"/>
      <c r="G904" s="30"/>
      <c r="H904" s="251"/>
      <c r="I904" s="27"/>
      <c r="J904" s="4"/>
    </row>
    <row r="905" spans="1:10" ht="15" customHeight="1" x14ac:dyDescent="0.25">
      <c r="A905" s="16"/>
      <c r="B905" s="255" t="s">
        <v>239</v>
      </c>
      <c r="C905" s="139">
        <f>G903</f>
        <v>37.5</v>
      </c>
      <c r="D905" s="140" t="s">
        <v>121</v>
      </c>
      <c r="E905" s="141"/>
      <c r="F905" s="141"/>
      <c r="G905" s="71"/>
      <c r="H905" s="16"/>
      <c r="I905" s="250"/>
      <c r="J905" s="4"/>
    </row>
    <row r="906" spans="1:10" ht="15.75" x14ac:dyDescent="0.25">
      <c r="A906" s="16"/>
      <c r="B906" s="255"/>
      <c r="C906" s="140"/>
      <c r="D906" s="141"/>
      <c r="E906" s="141"/>
      <c r="F906" s="141"/>
      <c r="G906" s="71"/>
      <c r="H906" s="16"/>
      <c r="I906" s="250"/>
      <c r="J906" s="4"/>
    </row>
    <row r="907" spans="1:10" ht="15.75" x14ac:dyDescent="0.25">
      <c r="A907" s="16"/>
      <c r="B907" s="255"/>
      <c r="C907" s="140"/>
      <c r="D907" s="141"/>
      <c r="E907" s="141"/>
      <c r="F907" s="141"/>
      <c r="G907" s="71"/>
      <c r="H907" s="16"/>
      <c r="I907" s="250"/>
      <c r="J907" s="4"/>
    </row>
    <row r="908" spans="1:10" ht="15.75" x14ac:dyDescent="0.25">
      <c r="A908" s="16"/>
      <c r="B908" s="255"/>
      <c r="C908" s="140"/>
      <c r="D908" s="141"/>
      <c r="E908" s="141"/>
      <c r="F908" s="141"/>
      <c r="G908" s="71"/>
      <c r="H908" s="16"/>
      <c r="I908" s="250"/>
      <c r="J908" s="4"/>
    </row>
    <row r="909" spans="1:10" ht="15.75" x14ac:dyDescent="0.25">
      <c r="A909" s="16"/>
      <c r="B909" s="255"/>
      <c r="C909" s="140"/>
      <c r="D909" s="141"/>
      <c r="E909" s="141"/>
      <c r="F909" s="141"/>
      <c r="G909" s="71"/>
      <c r="H909" s="16"/>
      <c r="I909" s="250"/>
      <c r="J909" s="4"/>
    </row>
    <row r="910" spans="1:10" ht="15.75" x14ac:dyDescent="0.25">
      <c r="A910" s="16"/>
      <c r="B910" s="255"/>
      <c r="C910" s="140"/>
      <c r="D910" s="141"/>
      <c r="E910" s="141"/>
      <c r="F910" s="141"/>
      <c r="G910" s="71"/>
      <c r="H910" s="16"/>
      <c r="I910" s="250"/>
      <c r="J910" s="4"/>
    </row>
    <row r="911" spans="1:10" ht="15.75" x14ac:dyDescent="0.25">
      <c r="A911" s="16"/>
      <c r="B911" s="255"/>
      <c r="C911" s="140"/>
      <c r="D911" s="141"/>
      <c r="E911" s="141"/>
      <c r="F911" s="141"/>
      <c r="G911" s="71"/>
      <c r="H911" s="16"/>
      <c r="I911" s="250"/>
      <c r="J911" s="4"/>
    </row>
    <row r="912" spans="1:10" ht="15.75" x14ac:dyDescent="0.25">
      <c r="A912" s="16"/>
      <c r="B912" s="255"/>
      <c r="C912" s="140"/>
      <c r="D912" s="141"/>
      <c r="E912" s="141"/>
      <c r="F912" s="141"/>
      <c r="G912" s="71"/>
      <c r="H912" s="16"/>
      <c r="I912" s="250"/>
      <c r="J912" s="4"/>
    </row>
    <row r="913" spans="1:10" ht="15.75" x14ac:dyDescent="0.25">
      <c r="A913" s="16"/>
      <c r="B913" s="255"/>
      <c r="C913" s="140"/>
      <c r="D913" s="141"/>
      <c r="E913" s="141"/>
      <c r="F913" s="141"/>
      <c r="G913" s="71"/>
      <c r="H913" s="16"/>
      <c r="I913" s="250"/>
      <c r="J913" s="4"/>
    </row>
    <row r="914" spans="1:10" ht="15.75" x14ac:dyDescent="0.25">
      <c r="A914" s="16"/>
      <c r="B914" s="255"/>
      <c r="C914" s="140"/>
      <c r="D914" s="141"/>
      <c r="E914" s="141"/>
      <c r="F914" s="141"/>
      <c r="G914" s="71"/>
      <c r="H914" s="16"/>
      <c r="I914" s="250"/>
      <c r="J914" s="4"/>
    </row>
    <row r="915" spans="1:10" ht="15.75" x14ac:dyDescent="0.25">
      <c r="A915" s="16"/>
      <c r="B915" s="255"/>
      <c r="C915" s="140"/>
      <c r="D915" s="141"/>
      <c r="E915" s="141"/>
      <c r="F915" s="141"/>
      <c r="G915" s="71"/>
      <c r="H915" s="16"/>
      <c r="I915" s="250"/>
      <c r="J915" s="4"/>
    </row>
    <row r="916" spans="1:10" ht="15.75" x14ac:dyDescent="0.25">
      <c r="A916" s="16"/>
      <c r="B916" s="255"/>
      <c r="C916" s="140"/>
      <c r="D916" s="141"/>
      <c r="E916" s="141"/>
      <c r="F916" s="141"/>
      <c r="G916" s="71"/>
      <c r="H916" s="16"/>
      <c r="I916" s="250"/>
      <c r="J916" s="4"/>
    </row>
    <row r="917" spans="1:10" ht="15.75" x14ac:dyDescent="0.25">
      <c r="A917" s="16"/>
      <c r="B917" s="255"/>
      <c r="C917" s="140"/>
      <c r="D917" s="141"/>
      <c r="E917" s="141"/>
      <c r="F917" s="141"/>
      <c r="G917" s="71"/>
      <c r="H917" s="16"/>
      <c r="I917" s="250"/>
      <c r="J917" s="4"/>
    </row>
    <row r="918" spans="1:10" ht="15.75" x14ac:dyDescent="0.25">
      <c r="A918" s="16"/>
      <c r="B918" s="255"/>
      <c r="C918" s="140"/>
      <c r="D918" s="141"/>
      <c r="E918" s="141"/>
      <c r="F918" s="141"/>
      <c r="G918" s="71"/>
      <c r="H918" s="16"/>
      <c r="I918" s="250"/>
      <c r="J918" s="4"/>
    </row>
    <row r="919" spans="1:10" ht="15.75" x14ac:dyDescent="0.25">
      <c r="A919" s="110"/>
      <c r="B919" s="118"/>
      <c r="C919" s="119"/>
      <c r="D919" s="119"/>
      <c r="E919" s="119"/>
      <c r="F919" s="119"/>
      <c r="G919" s="114"/>
      <c r="H919" s="110"/>
      <c r="I919" s="110"/>
      <c r="J919" s="4"/>
    </row>
    <row r="920" spans="1:10" ht="22.5" customHeight="1" x14ac:dyDescent="0.25">
      <c r="A920" s="261" t="s">
        <v>240</v>
      </c>
      <c r="B920" s="411" t="s">
        <v>241</v>
      </c>
      <c r="C920" s="411"/>
      <c r="D920" s="411"/>
      <c r="E920" s="411"/>
      <c r="F920" s="411"/>
      <c r="G920" s="411"/>
      <c r="H920" s="262" t="s">
        <v>121</v>
      </c>
      <c r="I920" s="263">
        <f>C934</f>
        <v>46.099999999999966</v>
      </c>
      <c r="J920" s="4"/>
    </row>
    <row r="921" spans="1:10" ht="15.75" x14ac:dyDescent="0.25">
      <c r="A921" s="253"/>
      <c r="B921" s="440"/>
      <c r="C921" s="440"/>
      <c r="D921" s="440"/>
      <c r="E921" s="440"/>
      <c r="F921" s="440"/>
      <c r="G921" s="440"/>
      <c r="H921" s="251"/>
      <c r="I921" s="27"/>
      <c r="J921" s="4"/>
    </row>
    <row r="922" spans="1:10" ht="15.75" x14ac:dyDescent="0.25">
      <c r="A922" s="253"/>
      <c r="B922" s="439" t="s">
        <v>237</v>
      </c>
      <c r="C922" s="439"/>
      <c r="D922" s="439"/>
      <c r="E922" s="439"/>
      <c r="F922" s="439"/>
      <c r="G922" s="439"/>
      <c r="H922" s="251"/>
      <c r="I922" s="27"/>
      <c r="J922" s="4"/>
    </row>
    <row r="923" spans="1:10" ht="15.75" x14ac:dyDescent="0.25">
      <c r="A923" s="253"/>
      <c r="B923" s="440"/>
      <c r="C923" s="440"/>
      <c r="D923" s="440"/>
      <c r="E923" s="440"/>
      <c r="F923" s="440"/>
      <c r="G923" s="440"/>
      <c r="H923" s="251"/>
      <c r="I923" s="27"/>
      <c r="J923" s="4"/>
    </row>
    <row r="924" spans="1:10" ht="15.75" x14ac:dyDescent="0.25">
      <c r="A924" s="16"/>
      <c r="B924" s="440" t="s">
        <v>242</v>
      </c>
      <c r="C924" s="440"/>
      <c r="D924" s="440"/>
      <c r="E924" s="440"/>
      <c r="F924" s="440"/>
      <c r="G924" s="440"/>
      <c r="H924" s="16"/>
      <c r="I924" s="250"/>
      <c r="J924" s="4"/>
    </row>
    <row r="925" spans="1:10" ht="15.75" x14ac:dyDescent="0.25">
      <c r="A925" s="16"/>
      <c r="B925" s="260"/>
      <c r="C925" s="67"/>
      <c r="D925" s="67"/>
      <c r="E925" s="67"/>
      <c r="F925" s="67"/>
      <c r="G925" s="68"/>
      <c r="H925" s="16"/>
      <c r="I925" s="250"/>
      <c r="J925" s="4"/>
    </row>
    <row r="926" spans="1:10" ht="15" customHeight="1" x14ac:dyDescent="0.25">
      <c r="A926" s="16"/>
      <c r="B926" s="256" t="s">
        <v>243</v>
      </c>
      <c r="C926" s="29"/>
      <c r="D926" s="29"/>
      <c r="E926" s="29"/>
      <c r="F926" s="29"/>
      <c r="G926" s="30"/>
      <c r="H926" s="16"/>
      <c r="I926" s="250"/>
      <c r="J926" s="4"/>
    </row>
    <row r="927" spans="1:10" ht="15.75" x14ac:dyDescent="0.25">
      <c r="A927" s="16"/>
      <c r="B927" s="230">
        <v>405.58</v>
      </c>
      <c r="C927" s="229" t="s">
        <v>121</v>
      </c>
      <c r="D927" s="29"/>
      <c r="E927" s="29"/>
      <c r="F927" s="29"/>
      <c r="G927" s="30"/>
      <c r="H927" s="16"/>
      <c r="I927" s="250"/>
      <c r="J927" s="4"/>
    </row>
    <row r="928" spans="1:10" ht="15.75" x14ac:dyDescent="0.25">
      <c r="A928" s="16"/>
      <c r="B928" s="257"/>
      <c r="C928" s="29"/>
      <c r="D928" s="29"/>
      <c r="E928" s="29"/>
      <c r="F928" s="29"/>
      <c r="G928" s="30"/>
      <c r="H928" s="16"/>
      <c r="I928" s="250"/>
      <c r="J928" s="4"/>
    </row>
    <row r="929" spans="1:10" ht="15.75" customHeight="1" x14ac:dyDescent="0.25">
      <c r="A929" s="16"/>
      <c r="B929" s="421" t="s">
        <v>244</v>
      </c>
      <c r="C929" s="422"/>
      <c r="D929" s="422"/>
      <c r="E929" s="422"/>
      <c r="F929" s="422"/>
      <c r="G929" s="423"/>
      <c r="H929" s="16"/>
      <c r="I929" s="250"/>
      <c r="J929" s="4"/>
    </row>
    <row r="930" spans="1:10" ht="15.75" x14ac:dyDescent="0.25">
      <c r="A930" s="16"/>
      <c r="B930" s="257"/>
      <c r="C930" s="29"/>
      <c r="D930" s="29"/>
      <c r="E930" s="29"/>
      <c r="F930" s="29"/>
      <c r="G930" s="30"/>
      <c r="H930" s="16"/>
      <c r="I930" s="250"/>
      <c r="J930" s="4"/>
    </row>
    <row r="931" spans="1:10" ht="23.25" customHeight="1" x14ac:dyDescent="0.25">
      <c r="A931" s="16"/>
      <c r="B931" s="256" t="s">
        <v>245</v>
      </c>
      <c r="C931" s="31"/>
      <c r="D931" s="29"/>
      <c r="E931" s="29"/>
      <c r="F931" s="29"/>
      <c r="G931" s="30"/>
      <c r="H931" s="16"/>
      <c r="I931" s="250"/>
      <c r="J931" s="4"/>
    </row>
    <row r="932" spans="1:10" ht="15.75" x14ac:dyDescent="0.25">
      <c r="A932" s="16"/>
      <c r="B932" s="32"/>
      <c r="C932" s="33">
        <f>B927</f>
        <v>405.58</v>
      </c>
      <c r="D932" s="18" t="s">
        <v>19</v>
      </c>
      <c r="E932" s="33">
        <v>359.48</v>
      </c>
      <c r="F932" s="18" t="s">
        <v>20</v>
      </c>
      <c r="G932" s="233">
        <f>C932-E932</f>
        <v>46.099999999999966</v>
      </c>
      <c r="H932" s="16"/>
      <c r="I932" s="250"/>
      <c r="J932" s="4"/>
    </row>
    <row r="933" spans="1:10" ht="15.75" x14ac:dyDescent="0.25">
      <c r="A933" s="16"/>
      <c r="B933" s="252"/>
      <c r="C933" s="36"/>
      <c r="D933" s="29"/>
      <c r="E933" s="29"/>
      <c r="F933" s="29"/>
      <c r="G933" s="30"/>
      <c r="H933" s="16"/>
      <c r="I933" s="250"/>
      <c r="J933" s="4"/>
    </row>
    <row r="934" spans="1:10" ht="15" customHeight="1" x14ac:dyDescent="0.25">
      <c r="A934" s="16"/>
      <c r="B934" s="255" t="s">
        <v>239</v>
      </c>
      <c r="C934" s="139">
        <f>G932</f>
        <v>46.099999999999966</v>
      </c>
      <c r="D934" s="140" t="s">
        <v>121</v>
      </c>
      <c r="E934" s="141"/>
      <c r="F934" s="141"/>
      <c r="G934" s="71"/>
      <c r="H934" s="16"/>
      <c r="I934" s="250"/>
      <c r="J934" s="4"/>
    </row>
    <row r="935" spans="1:10" ht="15.75" x14ac:dyDescent="0.25">
      <c r="A935" s="16"/>
      <c r="B935" s="255"/>
      <c r="C935" s="140"/>
      <c r="D935" s="141"/>
      <c r="E935" s="141"/>
      <c r="F935" s="141"/>
      <c r="G935" s="71"/>
      <c r="H935" s="16"/>
      <c r="I935" s="250"/>
      <c r="J935" s="4"/>
    </row>
    <row r="936" spans="1:10" ht="15.75" x14ac:dyDescent="0.25">
      <c r="A936" s="16"/>
      <c r="B936" s="255"/>
      <c r="C936" s="140"/>
      <c r="D936" s="141"/>
      <c r="E936" s="141"/>
      <c r="F936" s="141"/>
      <c r="G936" s="71"/>
      <c r="H936" s="16"/>
      <c r="I936" s="250"/>
      <c r="J936" s="4"/>
    </row>
    <row r="937" spans="1:10" ht="15.75" x14ac:dyDescent="0.25">
      <c r="A937" s="16"/>
      <c r="B937" s="255"/>
      <c r="C937" s="140"/>
      <c r="D937" s="141"/>
      <c r="E937" s="141"/>
      <c r="F937" s="141"/>
      <c r="G937" s="71"/>
      <c r="H937" s="16"/>
      <c r="I937" s="250"/>
      <c r="J937" s="4"/>
    </row>
    <row r="938" spans="1:10" ht="15.75" x14ac:dyDescent="0.25">
      <c r="A938" s="16"/>
      <c r="B938" s="255"/>
      <c r="C938" s="140"/>
      <c r="D938" s="141"/>
      <c r="E938" s="141"/>
      <c r="F938" s="141"/>
      <c r="G938" s="71"/>
      <c r="H938" s="16"/>
      <c r="I938" s="250"/>
      <c r="J938" s="4"/>
    </row>
    <row r="939" spans="1:10" ht="15.75" x14ac:dyDescent="0.25">
      <c r="A939" s="16"/>
      <c r="B939" s="255"/>
      <c r="C939" s="140"/>
      <c r="D939" s="141"/>
      <c r="E939" s="141"/>
      <c r="F939" s="141"/>
      <c r="G939" s="71"/>
      <c r="H939" s="16"/>
      <c r="I939" s="250"/>
      <c r="J939" s="4"/>
    </row>
    <row r="940" spans="1:10" ht="15.75" x14ac:dyDescent="0.25">
      <c r="A940" s="16"/>
      <c r="B940" s="255"/>
      <c r="C940" s="140"/>
      <c r="D940" s="141"/>
      <c r="E940" s="141"/>
      <c r="F940" s="141"/>
      <c r="G940" s="71"/>
      <c r="H940" s="16"/>
      <c r="I940" s="250"/>
      <c r="J940" s="4"/>
    </row>
    <row r="941" spans="1:10" ht="15.75" x14ac:dyDescent="0.25">
      <c r="A941" s="16"/>
      <c r="B941" s="255"/>
      <c r="C941" s="140"/>
      <c r="D941" s="141"/>
      <c r="E941" s="141"/>
      <c r="F941" s="141"/>
      <c r="G941" s="71"/>
      <c r="H941" s="16"/>
      <c r="I941" s="250"/>
      <c r="J941" s="4"/>
    </row>
    <row r="942" spans="1:10" ht="15.75" x14ac:dyDescent="0.25">
      <c r="A942" s="16"/>
      <c r="B942" s="255"/>
      <c r="C942" s="140"/>
      <c r="D942" s="141"/>
      <c r="E942" s="141"/>
      <c r="F942" s="141"/>
      <c r="G942" s="71"/>
      <c r="H942" s="16"/>
      <c r="I942" s="250"/>
      <c r="J942" s="4"/>
    </row>
    <row r="943" spans="1:10" ht="15.75" x14ac:dyDescent="0.25">
      <c r="A943" s="16"/>
      <c r="B943" s="255"/>
      <c r="C943" s="140"/>
      <c r="D943" s="141"/>
      <c r="E943" s="141"/>
      <c r="F943" s="141"/>
      <c r="G943" s="71"/>
      <c r="H943" s="16"/>
      <c r="I943" s="250"/>
      <c r="J943" s="4"/>
    </row>
    <row r="944" spans="1:10" ht="15.75" x14ac:dyDescent="0.25">
      <c r="A944" s="16"/>
      <c r="B944" s="255"/>
      <c r="C944" s="140"/>
      <c r="D944" s="141"/>
      <c r="E944" s="141"/>
      <c r="F944" s="141"/>
      <c r="G944" s="71"/>
      <c r="H944" s="16"/>
      <c r="I944" s="250"/>
      <c r="J944" s="4"/>
    </row>
    <row r="945" spans="1:10" ht="15.75" x14ac:dyDescent="0.25">
      <c r="A945" s="16"/>
      <c r="B945" s="255"/>
      <c r="C945" s="140"/>
      <c r="D945" s="141"/>
      <c r="E945" s="141"/>
      <c r="F945" s="141"/>
      <c r="G945" s="71"/>
      <c r="H945" s="16"/>
      <c r="I945" s="250"/>
      <c r="J945" s="4"/>
    </row>
    <row r="946" spans="1:10" ht="15.75" x14ac:dyDescent="0.25">
      <c r="A946" s="16"/>
      <c r="B946" s="255"/>
      <c r="C946" s="140"/>
      <c r="D946" s="141"/>
      <c r="E946" s="141"/>
      <c r="F946" s="141"/>
      <c r="G946" s="71"/>
      <c r="H946" s="16"/>
      <c r="I946" s="250"/>
      <c r="J946" s="4"/>
    </row>
    <row r="947" spans="1:10" ht="15.75" x14ac:dyDescent="0.25">
      <c r="A947" s="16"/>
      <c r="B947" s="255"/>
      <c r="C947" s="140"/>
      <c r="D947" s="141"/>
      <c r="E947" s="141"/>
      <c r="F947" s="141"/>
      <c r="G947" s="71"/>
      <c r="H947" s="16"/>
      <c r="I947" s="250"/>
      <c r="J947" s="4"/>
    </row>
    <row r="948" spans="1:10" ht="15.75" x14ac:dyDescent="0.25">
      <c r="A948" s="16"/>
      <c r="B948" s="255"/>
      <c r="C948" s="140"/>
      <c r="D948" s="141"/>
      <c r="E948" s="141"/>
      <c r="F948" s="141"/>
      <c r="G948" s="71"/>
      <c r="H948" s="16"/>
      <c r="I948" s="250"/>
      <c r="J948" s="4"/>
    </row>
    <row r="949" spans="1:10" ht="15.75" x14ac:dyDescent="0.25">
      <c r="A949" s="16"/>
      <c r="B949" s="255"/>
      <c r="C949" s="140"/>
      <c r="D949" s="141"/>
      <c r="E949" s="141"/>
      <c r="F949" s="141"/>
      <c r="G949" s="71"/>
      <c r="H949" s="16"/>
      <c r="I949" s="250"/>
      <c r="J949" s="4"/>
    </row>
    <row r="950" spans="1:10" ht="22.5" customHeight="1" x14ac:dyDescent="0.25">
      <c r="A950" s="261" t="s">
        <v>293</v>
      </c>
      <c r="B950" s="411" t="s">
        <v>294</v>
      </c>
      <c r="C950" s="411"/>
      <c r="D950" s="411"/>
      <c r="E950" s="411"/>
      <c r="F950" s="411"/>
      <c r="G950" s="411"/>
      <c r="H950" s="262" t="s">
        <v>121</v>
      </c>
      <c r="I950" s="263">
        <f>E957</f>
        <v>1</v>
      </c>
      <c r="J950" s="4"/>
    </row>
    <row r="951" spans="1:10" ht="15.75" x14ac:dyDescent="0.25">
      <c r="A951" s="264"/>
      <c r="B951" s="400"/>
      <c r="C951" s="401"/>
      <c r="D951" s="402"/>
      <c r="E951" s="402"/>
      <c r="F951" s="402"/>
      <c r="G951" s="403"/>
      <c r="H951" s="264"/>
      <c r="I951" s="278"/>
      <c r="J951" s="4"/>
    </row>
    <row r="952" spans="1:10" ht="15.75" x14ac:dyDescent="0.25">
      <c r="A952" s="264"/>
      <c r="B952" s="404" t="s">
        <v>249</v>
      </c>
      <c r="C952" s="405"/>
      <c r="D952" s="402"/>
      <c r="E952" s="402"/>
      <c r="F952" s="402"/>
      <c r="G952" s="403"/>
      <c r="H952" s="264"/>
      <c r="I952" s="278"/>
      <c r="J952" s="4"/>
    </row>
    <row r="953" spans="1:10" ht="15.75" x14ac:dyDescent="0.25">
      <c r="A953" s="264"/>
      <c r="B953" s="404"/>
      <c r="C953" s="405"/>
      <c r="D953" s="402"/>
      <c r="E953" s="402"/>
      <c r="F953" s="402"/>
      <c r="G953" s="403"/>
      <c r="H953" s="264"/>
      <c r="I953" s="278"/>
      <c r="J953" s="4"/>
    </row>
    <row r="954" spans="1:10" ht="15.75" x14ac:dyDescent="0.25">
      <c r="A954" s="264"/>
      <c r="B954" s="404" t="s">
        <v>295</v>
      </c>
      <c r="C954" s="401"/>
      <c r="D954" s="402"/>
      <c r="E954" s="402"/>
      <c r="F954" s="406">
        <v>1</v>
      </c>
      <c r="G954" s="407" t="s">
        <v>121</v>
      </c>
      <c r="H954" s="264"/>
      <c r="I954" s="278"/>
      <c r="J954" s="4"/>
    </row>
    <row r="955" spans="1:10" ht="15.75" x14ac:dyDescent="0.25">
      <c r="A955" s="264"/>
      <c r="B955" s="404"/>
      <c r="C955" s="401"/>
      <c r="D955" s="408"/>
      <c r="E955" s="401"/>
      <c r="F955" s="406"/>
      <c r="G955" s="407"/>
      <c r="H955" s="264"/>
      <c r="I955" s="278"/>
      <c r="J955" s="4"/>
    </row>
    <row r="956" spans="1:10" ht="15.75" x14ac:dyDescent="0.25">
      <c r="A956" s="264"/>
      <c r="B956" s="409"/>
      <c r="C956" s="401"/>
      <c r="D956" s="408"/>
      <c r="E956" s="401"/>
      <c r="F956" s="402"/>
      <c r="G956" s="403"/>
      <c r="H956" s="264"/>
      <c r="I956" s="278"/>
      <c r="J956" s="4"/>
    </row>
    <row r="957" spans="1:10" ht="15.75" x14ac:dyDescent="0.25">
      <c r="A957" s="264"/>
      <c r="B957" s="409" t="s">
        <v>250</v>
      </c>
      <c r="C957" s="401"/>
      <c r="D957" s="276"/>
      <c r="E957" s="408">
        <f>SUM(F954:F954)</f>
        <v>1</v>
      </c>
      <c r="F957" s="401" t="s">
        <v>121</v>
      </c>
      <c r="G957" s="403"/>
      <c r="H957" s="264"/>
      <c r="I957" s="278"/>
      <c r="J957" s="4"/>
    </row>
    <row r="958" spans="1:10" ht="15.75" x14ac:dyDescent="0.25">
      <c r="A958" s="16"/>
      <c r="B958" s="255"/>
      <c r="C958" s="140"/>
      <c r="D958" s="141"/>
      <c r="E958" s="141"/>
      <c r="F958" s="141"/>
      <c r="G958" s="71"/>
      <c r="H958" s="16"/>
      <c r="I958" s="250"/>
      <c r="J958" s="4"/>
    </row>
    <row r="959" spans="1:10" ht="15.75" x14ac:dyDescent="0.25">
      <c r="A959" s="16"/>
      <c r="B959" s="255"/>
      <c r="C959" s="140"/>
      <c r="D959" s="141"/>
      <c r="E959" s="141"/>
      <c r="F959" s="141"/>
      <c r="G959" s="71"/>
      <c r="H959" s="16"/>
      <c r="I959" s="274"/>
      <c r="J959" s="4"/>
    </row>
    <row r="960" spans="1:10" ht="15.75" x14ac:dyDescent="0.25">
      <c r="A960" s="16"/>
      <c r="B960" s="255"/>
      <c r="C960" s="140"/>
      <c r="D960" s="141"/>
      <c r="E960" s="141"/>
      <c r="F960" s="141"/>
      <c r="G960" s="71"/>
      <c r="H960" s="16"/>
      <c r="I960" s="274"/>
      <c r="J960" s="4"/>
    </row>
    <row r="961" spans="1:10" ht="15.75" x14ac:dyDescent="0.25">
      <c r="A961" s="16"/>
      <c r="B961" s="255"/>
      <c r="C961" s="140"/>
      <c r="D961" s="141"/>
      <c r="E961" s="141"/>
      <c r="F961" s="141"/>
      <c r="G961" s="71"/>
      <c r="H961" s="16"/>
      <c r="I961" s="274"/>
      <c r="J961" s="4"/>
    </row>
    <row r="962" spans="1:10" ht="15.75" x14ac:dyDescent="0.25">
      <c r="A962" s="16"/>
      <c r="B962" s="255"/>
      <c r="C962" s="140"/>
      <c r="D962" s="141"/>
      <c r="E962" s="141"/>
      <c r="F962" s="141"/>
      <c r="G962" s="71"/>
      <c r="H962" s="16"/>
      <c r="I962" s="274"/>
      <c r="J962" s="4"/>
    </row>
    <row r="963" spans="1:10" ht="15.75" x14ac:dyDescent="0.25">
      <c r="A963" s="16"/>
      <c r="B963" s="255"/>
      <c r="C963" s="140"/>
      <c r="D963" s="141"/>
      <c r="E963" s="141"/>
      <c r="F963" s="141"/>
      <c r="G963" s="71"/>
      <c r="H963" s="16"/>
      <c r="I963" s="274"/>
      <c r="J963" s="4"/>
    </row>
    <row r="964" spans="1:10" ht="15.75" x14ac:dyDescent="0.25">
      <c r="A964" s="16"/>
      <c r="B964" s="255"/>
      <c r="C964" s="140"/>
      <c r="D964" s="141"/>
      <c r="E964" s="141"/>
      <c r="F964" s="141"/>
      <c r="G964" s="71"/>
      <c r="H964" s="16"/>
      <c r="I964" s="274"/>
      <c r="J964" s="4"/>
    </row>
    <row r="965" spans="1:10" ht="15.75" x14ac:dyDescent="0.25">
      <c r="A965" s="16"/>
      <c r="B965" s="255"/>
      <c r="C965" s="140"/>
      <c r="D965" s="141"/>
      <c r="E965" s="141"/>
      <c r="F965" s="141"/>
      <c r="G965" s="71"/>
      <c r="H965" s="16"/>
      <c r="I965" s="274"/>
      <c r="J965" s="4"/>
    </row>
    <row r="966" spans="1:10" ht="15.75" x14ac:dyDescent="0.25">
      <c r="A966" s="16"/>
      <c r="B966" s="255"/>
      <c r="C966" s="140"/>
      <c r="D966" s="141"/>
      <c r="E966" s="141"/>
      <c r="F966" s="141"/>
      <c r="G966" s="71"/>
      <c r="H966" s="16"/>
      <c r="I966" s="274"/>
      <c r="J966" s="4"/>
    </row>
    <row r="967" spans="1:10" ht="15.75" x14ac:dyDescent="0.25">
      <c r="A967" s="16"/>
      <c r="B967" s="255"/>
      <c r="C967" s="140"/>
      <c r="D967" s="141"/>
      <c r="E967" s="141"/>
      <c r="F967" s="141"/>
      <c r="G967" s="71"/>
      <c r="H967" s="16"/>
      <c r="I967" s="274"/>
      <c r="J967" s="4"/>
    </row>
    <row r="968" spans="1:10" ht="15.75" x14ac:dyDescent="0.25">
      <c r="A968" s="16"/>
      <c r="B968" s="255"/>
      <c r="C968" s="140"/>
      <c r="D968" s="141"/>
      <c r="E968" s="141"/>
      <c r="F968" s="141"/>
      <c r="G968" s="71"/>
      <c r="H968" s="16"/>
      <c r="I968" s="274"/>
      <c r="J968" s="4"/>
    </row>
    <row r="969" spans="1:10" ht="15.75" x14ac:dyDescent="0.25">
      <c r="A969" s="16"/>
      <c r="B969" s="255"/>
      <c r="C969" s="140"/>
      <c r="D969" s="141"/>
      <c r="E969" s="141"/>
      <c r="F969" s="141"/>
      <c r="G969" s="71"/>
      <c r="H969" s="16"/>
      <c r="I969" s="250"/>
      <c r="J969" s="4"/>
    </row>
    <row r="970" spans="1:10" ht="15.75" x14ac:dyDescent="0.25">
      <c r="A970" s="16"/>
      <c r="B970" s="255"/>
      <c r="C970" s="140"/>
      <c r="D970" s="141"/>
      <c r="E970" s="141"/>
      <c r="F970" s="141"/>
      <c r="G970" s="71"/>
      <c r="H970" s="16"/>
      <c r="I970" s="274"/>
      <c r="J970" s="4"/>
    </row>
    <row r="971" spans="1:10" ht="15.75" x14ac:dyDescent="0.25">
      <c r="A971" s="16"/>
      <c r="B971" s="255"/>
      <c r="C971" s="140"/>
      <c r="D971" s="141"/>
      <c r="E971" s="141"/>
      <c r="F971" s="141"/>
      <c r="G971" s="71"/>
      <c r="H971" s="16"/>
      <c r="I971" s="274"/>
      <c r="J971" s="4"/>
    </row>
    <row r="972" spans="1:10" ht="15.75" x14ac:dyDescent="0.25">
      <c r="A972" s="16"/>
      <c r="B972" s="255"/>
      <c r="C972" s="140"/>
      <c r="D972" s="141"/>
      <c r="E972" s="141"/>
      <c r="F972" s="141"/>
      <c r="G972" s="71"/>
      <c r="H972" s="16"/>
      <c r="I972" s="250"/>
      <c r="J972" s="4"/>
    </row>
    <row r="973" spans="1:10" ht="22.5" customHeight="1" x14ac:dyDescent="0.25">
      <c r="A973" s="261" t="s">
        <v>233</v>
      </c>
      <c r="B973" s="411" t="s">
        <v>232</v>
      </c>
      <c r="C973" s="411"/>
      <c r="D973" s="411"/>
      <c r="E973" s="411"/>
      <c r="F973" s="411"/>
      <c r="G973" s="411"/>
      <c r="H973" s="262" t="s">
        <v>129</v>
      </c>
      <c r="I973" s="263">
        <f>D980</f>
        <v>2</v>
      </c>
      <c r="J973" s="4"/>
    </row>
    <row r="974" spans="1:10" ht="15.75" x14ac:dyDescent="0.25">
      <c r="A974" s="16"/>
      <c r="B974" s="255"/>
      <c r="C974" s="140"/>
      <c r="D974" s="141"/>
      <c r="E974" s="141"/>
      <c r="F974" s="141"/>
      <c r="G974" s="71"/>
      <c r="H974" s="16"/>
      <c r="I974" s="250"/>
      <c r="J974" s="4"/>
    </row>
    <row r="975" spans="1:10" ht="15.75" x14ac:dyDescent="0.25">
      <c r="A975" s="16"/>
      <c r="B975" s="143" t="s">
        <v>246</v>
      </c>
      <c r="C975" s="140"/>
      <c r="D975" s="141"/>
      <c r="E975" s="141"/>
      <c r="F975" s="141"/>
      <c r="G975" s="71"/>
      <c r="H975" s="16"/>
      <c r="I975" s="250"/>
      <c r="J975" s="4"/>
    </row>
    <row r="976" spans="1:10" ht="15.75" x14ac:dyDescent="0.25">
      <c r="A976" s="16"/>
      <c r="B976" s="143"/>
      <c r="C976" s="140"/>
      <c r="D976" s="141"/>
      <c r="E976" s="141"/>
      <c r="F976" s="141"/>
      <c r="G976" s="71"/>
      <c r="H976" s="16"/>
      <c r="I976" s="250"/>
      <c r="J976" s="4"/>
    </row>
    <row r="977" spans="1:10" ht="15.75" x14ac:dyDescent="0.25">
      <c r="A977" s="16"/>
      <c r="B977" s="143" t="s">
        <v>247</v>
      </c>
      <c r="C977" s="140"/>
      <c r="D977" s="141"/>
      <c r="E977" s="141"/>
      <c r="F977" s="144">
        <v>1</v>
      </c>
      <c r="G977" s="145" t="s">
        <v>6</v>
      </c>
      <c r="H977" s="16"/>
      <c r="I977" s="250"/>
      <c r="J977" s="4"/>
    </row>
    <row r="978" spans="1:10" ht="15.75" x14ac:dyDescent="0.25">
      <c r="A978" s="16"/>
      <c r="B978" s="143" t="s">
        <v>248</v>
      </c>
      <c r="C978" s="140"/>
      <c r="D978" s="141"/>
      <c r="E978" s="141"/>
      <c r="F978" s="144">
        <v>1</v>
      </c>
      <c r="G978" s="145" t="s">
        <v>6</v>
      </c>
      <c r="H978" s="16"/>
      <c r="I978" s="250"/>
      <c r="J978" s="4"/>
    </row>
    <row r="979" spans="1:10" ht="15.75" x14ac:dyDescent="0.25">
      <c r="A979" s="16"/>
      <c r="B979" s="143"/>
      <c r="C979" s="140"/>
      <c r="D979" s="141"/>
      <c r="E979" s="141"/>
      <c r="F979" s="144"/>
      <c r="G979" s="145"/>
      <c r="H979" s="16"/>
      <c r="I979" s="250"/>
      <c r="J979" s="4"/>
    </row>
    <row r="980" spans="1:10" ht="15.75" x14ac:dyDescent="0.25">
      <c r="A980" s="16"/>
      <c r="B980" s="142" t="s">
        <v>133</v>
      </c>
      <c r="C980" s="140"/>
      <c r="D980" s="139">
        <f>SUM(F977:F978)</f>
        <v>2</v>
      </c>
      <c r="E980" s="140" t="s">
        <v>6</v>
      </c>
      <c r="F980" s="141"/>
      <c r="G980" s="71"/>
      <c r="H980" s="16"/>
      <c r="I980" s="250"/>
      <c r="J980" s="4"/>
    </row>
    <row r="981" spans="1:10" ht="15.75" x14ac:dyDescent="0.25">
      <c r="A981" s="16"/>
      <c r="B981" s="255"/>
      <c r="C981" s="140"/>
      <c r="D981" s="141"/>
      <c r="E981" s="141"/>
      <c r="F981" s="141"/>
      <c r="G981" s="71"/>
      <c r="H981" s="16"/>
      <c r="I981" s="250"/>
      <c r="J981" s="4"/>
    </row>
    <row r="982" spans="1:10" ht="15.75" x14ac:dyDescent="0.25">
      <c r="A982" s="16"/>
      <c r="B982" s="255"/>
      <c r="C982" s="140"/>
      <c r="D982" s="141"/>
      <c r="E982" s="141"/>
      <c r="F982" s="141"/>
      <c r="G982" s="71"/>
      <c r="H982" s="16"/>
      <c r="I982" s="250"/>
      <c r="J982" s="4"/>
    </row>
    <row r="983" spans="1:10" ht="15.75" x14ac:dyDescent="0.25">
      <c r="A983" s="16"/>
      <c r="B983" s="255"/>
      <c r="C983" s="140"/>
      <c r="D983" s="141"/>
      <c r="E983" s="141"/>
      <c r="F983" s="141"/>
      <c r="G983" s="71"/>
      <c r="H983" s="16"/>
      <c r="I983" s="250"/>
      <c r="J983" s="4"/>
    </row>
    <row r="984" spans="1:10" ht="15.75" x14ac:dyDescent="0.25">
      <c r="A984" s="110"/>
      <c r="B984" s="118"/>
      <c r="C984" s="119"/>
      <c r="D984" s="119"/>
      <c r="E984" s="119"/>
      <c r="F984" s="119"/>
      <c r="G984" s="114"/>
      <c r="H984" s="110"/>
      <c r="I984" s="110"/>
      <c r="J984" s="4"/>
    </row>
    <row r="985" spans="1:10" ht="15.75" x14ac:dyDescent="0.25">
      <c r="A985" s="110"/>
      <c r="B985" s="118"/>
      <c r="C985" s="119"/>
      <c r="D985" s="119"/>
      <c r="E985" s="119"/>
      <c r="F985" s="119"/>
      <c r="G985" s="114"/>
      <c r="H985" s="110"/>
      <c r="I985" s="110"/>
      <c r="J985" s="4"/>
    </row>
    <row r="986" spans="1:10" ht="15.75" x14ac:dyDescent="0.25">
      <c r="A986" s="110"/>
      <c r="B986" s="118"/>
      <c r="C986" s="119"/>
      <c r="D986" s="119"/>
      <c r="E986" s="119"/>
      <c r="F986" s="119"/>
      <c r="G986" s="114"/>
      <c r="H986" s="110"/>
      <c r="I986" s="110"/>
      <c r="J986" s="4"/>
    </row>
    <row r="987" spans="1:10" ht="15.75" x14ac:dyDescent="0.25">
      <c r="A987" s="110"/>
      <c r="B987" s="118"/>
      <c r="C987" s="119"/>
      <c r="D987" s="119"/>
      <c r="E987" s="119"/>
      <c r="F987" s="119"/>
      <c r="G987" s="114"/>
      <c r="H987" s="110"/>
      <c r="I987" s="110"/>
      <c r="J987" s="4"/>
    </row>
    <row r="988" spans="1:10" ht="15.75" x14ac:dyDescent="0.25">
      <c r="A988" s="110"/>
      <c r="B988" s="118"/>
      <c r="C988" s="119"/>
      <c r="D988" s="119"/>
      <c r="E988" s="119"/>
      <c r="F988" s="119"/>
      <c r="G988" s="114"/>
      <c r="H988" s="110"/>
      <c r="I988" s="110"/>
      <c r="J988" s="4"/>
    </row>
    <row r="989" spans="1:10" ht="15.75" x14ac:dyDescent="0.25">
      <c r="A989" s="110"/>
      <c r="B989" s="118"/>
      <c r="C989" s="119"/>
      <c r="D989" s="119"/>
      <c r="E989" s="119"/>
      <c r="F989" s="119"/>
      <c r="G989" s="114"/>
      <c r="H989" s="110"/>
      <c r="I989" s="110"/>
      <c r="J989" s="4"/>
    </row>
    <row r="990" spans="1:10" ht="15.75" x14ac:dyDescent="0.25">
      <c r="A990" s="110"/>
      <c r="B990" s="118"/>
      <c r="C990" s="119"/>
      <c r="D990" s="119"/>
      <c r="E990" s="119"/>
      <c r="F990" s="119"/>
      <c r="G990" s="114"/>
      <c r="H990" s="110"/>
      <c r="I990" s="110"/>
      <c r="J990" s="4"/>
    </row>
    <row r="991" spans="1:10" ht="15.75" x14ac:dyDescent="0.25">
      <c r="A991" s="110"/>
      <c r="B991" s="118"/>
      <c r="C991" s="119"/>
      <c r="D991" s="119"/>
      <c r="E991" s="119"/>
      <c r="F991" s="119"/>
      <c r="G991" s="114"/>
      <c r="H991" s="110"/>
      <c r="I991" s="110"/>
      <c r="J991" s="4"/>
    </row>
    <row r="992" spans="1:10" ht="15.75" x14ac:dyDescent="0.25">
      <c r="A992" s="110"/>
      <c r="B992" s="118"/>
      <c r="C992" s="119"/>
      <c r="D992" s="119"/>
      <c r="E992" s="119"/>
      <c r="F992" s="119"/>
      <c r="G992" s="114"/>
      <c r="H992" s="110"/>
      <c r="I992" s="110"/>
      <c r="J992" s="4"/>
    </row>
    <row r="993" spans="1:1024" ht="15.75" x14ac:dyDescent="0.25">
      <c r="A993" s="110"/>
      <c r="B993" s="118"/>
      <c r="C993" s="119"/>
      <c r="D993" s="119"/>
      <c r="E993" s="119"/>
      <c r="F993" s="119"/>
      <c r="G993" s="114"/>
      <c r="H993" s="110"/>
      <c r="I993" s="110"/>
      <c r="J993" s="4"/>
    </row>
    <row r="994" spans="1:1024" ht="15.75" x14ac:dyDescent="0.25">
      <c r="A994" s="110"/>
      <c r="B994" s="118"/>
      <c r="C994" s="119"/>
      <c r="D994" s="119"/>
      <c r="E994" s="119"/>
      <c r="F994" s="119"/>
      <c r="G994" s="114"/>
      <c r="H994" s="110"/>
      <c r="I994" s="110"/>
      <c r="J994" s="4"/>
    </row>
    <row r="995" spans="1:1024" ht="15.75" x14ac:dyDescent="0.25">
      <c r="A995" s="110"/>
      <c r="B995" s="118"/>
      <c r="C995" s="119"/>
      <c r="D995" s="119"/>
      <c r="E995" s="119"/>
      <c r="F995" s="119"/>
      <c r="G995" s="114"/>
      <c r="H995" s="110"/>
      <c r="I995" s="110"/>
      <c r="J995" s="4"/>
    </row>
    <row r="996" spans="1:1024" ht="15.75" x14ac:dyDescent="0.25">
      <c r="A996" s="110"/>
      <c r="B996" s="118"/>
      <c r="C996" s="119"/>
      <c r="D996" s="119"/>
      <c r="E996" s="119"/>
      <c r="F996" s="119"/>
      <c r="G996" s="114"/>
      <c r="H996" s="110"/>
      <c r="I996" s="110"/>
      <c r="J996" s="4"/>
    </row>
    <row r="997" spans="1:1024" s="181" customFormat="1" ht="23.25" customHeight="1" x14ac:dyDescent="0.25">
      <c r="A997" s="261" t="s">
        <v>130</v>
      </c>
      <c r="B997" s="411" t="s">
        <v>131</v>
      </c>
      <c r="C997" s="411"/>
      <c r="D997" s="411"/>
      <c r="E997" s="411"/>
      <c r="F997" s="411"/>
      <c r="G997" s="411"/>
      <c r="H997" s="262" t="s">
        <v>129</v>
      </c>
      <c r="I997" s="263">
        <f>D1004</f>
        <v>2</v>
      </c>
      <c r="J997" s="179"/>
      <c r="K997" s="180"/>
      <c r="L997" s="180"/>
      <c r="M997" s="180"/>
      <c r="N997" s="180"/>
      <c r="O997" s="180"/>
      <c r="P997" s="180"/>
      <c r="Q997" s="180"/>
      <c r="R997" s="180"/>
      <c r="S997" s="180"/>
      <c r="T997" s="180"/>
      <c r="U997" s="180"/>
      <c r="V997" s="180"/>
      <c r="W997" s="180"/>
      <c r="X997" s="180"/>
      <c r="Y997" s="180"/>
      <c r="Z997" s="180"/>
      <c r="AA997" s="180"/>
      <c r="AB997" s="180"/>
      <c r="AC997" s="180"/>
      <c r="AD997" s="180"/>
      <c r="AE997" s="180"/>
      <c r="AF997" s="180"/>
      <c r="AG997" s="180"/>
      <c r="AH997" s="180"/>
      <c r="AI997" s="180"/>
      <c r="AJ997" s="180"/>
      <c r="AK997" s="180"/>
      <c r="AL997" s="180"/>
      <c r="AM997" s="180"/>
      <c r="AN997" s="180"/>
      <c r="AO997" s="180"/>
      <c r="AP997" s="180"/>
      <c r="AQ997" s="180"/>
      <c r="AR997" s="180"/>
      <c r="AS997" s="180"/>
      <c r="AT997" s="180"/>
      <c r="AU997" s="180"/>
      <c r="AV997" s="180"/>
      <c r="AW997" s="180"/>
      <c r="AX997" s="180"/>
      <c r="AY997" s="180"/>
      <c r="AZ997" s="180"/>
      <c r="BA997" s="180"/>
      <c r="BB997" s="180"/>
      <c r="BC997" s="180"/>
      <c r="BD997" s="180"/>
      <c r="BE997" s="180"/>
      <c r="BF997" s="180"/>
      <c r="BG997" s="180"/>
      <c r="BH997" s="180"/>
      <c r="BI997" s="180"/>
      <c r="BJ997" s="180"/>
      <c r="BK997" s="180"/>
      <c r="BL997" s="180"/>
      <c r="BM997" s="180"/>
      <c r="BN997" s="180"/>
      <c r="BO997" s="180"/>
      <c r="BP997" s="180"/>
      <c r="BQ997" s="180"/>
      <c r="BR997" s="180"/>
      <c r="BS997" s="180"/>
      <c r="BT997" s="180"/>
      <c r="BU997" s="180"/>
      <c r="BV997" s="180"/>
      <c r="BW997" s="180"/>
      <c r="BX997" s="180"/>
      <c r="BY997" s="180"/>
      <c r="BZ997" s="180"/>
      <c r="CA997" s="180"/>
      <c r="CB997" s="180"/>
      <c r="CC997" s="180"/>
      <c r="CD997" s="180"/>
      <c r="CE997" s="180"/>
      <c r="CF997" s="180"/>
      <c r="CG997" s="180"/>
      <c r="CH997" s="180"/>
      <c r="CI997" s="180"/>
      <c r="CJ997" s="180"/>
      <c r="CK997" s="180"/>
      <c r="CL997" s="180"/>
      <c r="CM997" s="180"/>
      <c r="CN997" s="180"/>
      <c r="CO997" s="180"/>
      <c r="CP997" s="180"/>
      <c r="CQ997" s="180"/>
      <c r="CR997" s="180"/>
      <c r="CS997" s="180"/>
      <c r="CT997" s="180"/>
      <c r="CU997" s="180"/>
      <c r="CV997" s="180"/>
      <c r="CW997" s="180"/>
      <c r="CX997" s="180"/>
      <c r="CY997" s="180"/>
      <c r="CZ997" s="180"/>
      <c r="DA997" s="180"/>
      <c r="DB997" s="180"/>
      <c r="DC997" s="180"/>
      <c r="DD997" s="180"/>
      <c r="DE997" s="180"/>
      <c r="DF997" s="180"/>
      <c r="DG997" s="180"/>
      <c r="DH997" s="180"/>
      <c r="DI997" s="180"/>
      <c r="DJ997" s="180"/>
      <c r="DK997" s="180"/>
      <c r="DL997" s="180"/>
      <c r="DM997" s="180"/>
      <c r="DN997" s="180"/>
      <c r="DO997" s="180"/>
      <c r="DP997" s="180"/>
      <c r="DQ997" s="180"/>
      <c r="DR997" s="180"/>
      <c r="DS997" s="180"/>
      <c r="DT997" s="180"/>
      <c r="DU997" s="180"/>
      <c r="DV997" s="180"/>
      <c r="DW997" s="180"/>
      <c r="DX997" s="180"/>
      <c r="DY997" s="180"/>
      <c r="DZ997" s="180"/>
      <c r="EA997" s="180"/>
      <c r="EB997" s="180"/>
      <c r="EC997" s="180"/>
      <c r="ED997" s="180"/>
      <c r="EE997" s="180"/>
      <c r="EF997" s="180"/>
      <c r="EG997" s="180"/>
      <c r="EH997" s="180"/>
      <c r="EI997" s="180"/>
      <c r="EJ997" s="180"/>
      <c r="EK997" s="180"/>
      <c r="EL997" s="180"/>
      <c r="EM997" s="180"/>
      <c r="EN997" s="180"/>
      <c r="EO997" s="180"/>
      <c r="EP997" s="180"/>
      <c r="EQ997" s="180"/>
      <c r="ER997" s="180"/>
      <c r="ES997" s="180"/>
      <c r="ET997" s="180"/>
      <c r="EU997" s="180"/>
      <c r="EV997" s="180"/>
      <c r="EW997" s="180"/>
      <c r="EX997" s="180"/>
      <c r="EY997" s="180"/>
      <c r="EZ997" s="180"/>
      <c r="FA997" s="180"/>
      <c r="FB997" s="180"/>
      <c r="FC997" s="180"/>
      <c r="FD997" s="180"/>
      <c r="FE997" s="180"/>
      <c r="FF997" s="180"/>
      <c r="FG997" s="180"/>
      <c r="FH997" s="180"/>
      <c r="FI997" s="180"/>
      <c r="FJ997" s="180"/>
      <c r="FK997" s="180"/>
      <c r="FL997" s="180"/>
      <c r="FM997" s="180"/>
      <c r="FN997" s="180"/>
      <c r="FO997" s="180"/>
      <c r="FP997" s="180"/>
      <c r="FQ997" s="180"/>
      <c r="FR997" s="180"/>
      <c r="FS997" s="180"/>
      <c r="FT997" s="180"/>
      <c r="FU997" s="180"/>
      <c r="FV997" s="180"/>
      <c r="FW997" s="180"/>
      <c r="FX997" s="180"/>
      <c r="FY997" s="180"/>
      <c r="FZ997" s="180"/>
      <c r="GA997" s="180"/>
      <c r="GB997" s="180"/>
      <c r="GC997" s="180"/>
      <c r="GD997" s="180"/>
      <c r="GE997" s="180"/>
      <c r="GF997" s="180"/>
      <c r="GG997" s="180"/>
      <c r="GH997" s="180"/>
      <c r="GI997" s="180"/>
      <c r="GJ997" s="180"/>
      <c r="GK997" s="180"/>
      <c r="GL997" s="180"/>
      <c r="GM997" s="180"/>
      <c r="GN997" s="180"/>
      <c r="GO997" s="180"/>
      <c r="GP997" s="180"/>
      <c r="GQ997" s="180"/>
      <c r="GR997" s="180"/>
      <c r="GS997" s="180"/>
      <c r="GT997" s="180"/>
      <c r="GU997" s="180"/>
      <c r="GV997" s="180"/>
      <c r="GW997" s="180"/>
      <c r="GX997" s="180"/>
      <c r="GY997" s="180"/>
      <c r="GZ997" s="180"/>
      <c r="HA997" s="180"/>
      <c r="HB997" s="180"/>
      <c r="HC997" s="180"/>
      <c r="HD997" s="180"/>
      <c r="HE997" s="180"/>
      <c r="HF997" s="180"/>
      <c r="HG997" s="180"/>
      <c r="HH997" s="180"/>
      <c r="HI997" s="180"/>
      <c r="HJ997" s="180"/>
      <c r="HK997" s="180"/>
      <c r="HL997" s="180"/>
      <c r="HM997" s="180"/>
      <c r="HN997" s="180"/>
      <c r="HO997" s="180"/>
      <c r="HP997" s="180"/>
      <c r="HQ997" s="180"/>
      <c r="HR997" s="180"/>
      <c r="HS997" s="180"/>
      <c r="HT997" s="180"/>
      <c r="HU997" s="180"/>
      <c r="HV997" s="180"/>
      <c r="HW997" s="180"/>
      <c r="HX997" s="180"/>
      <c r="HY997" s="180"/>
      <c r="HZ997" s="180"/>
      <c r="IA997" s="180"/>
      <c r="IB997" s="180"/>
      <c r="IC997" s="180"/>
      <c r="ID997" s="180"/>
      <c r="IE997" s="180"/>
      <c r="IF997" s="180"/>
      <c r="IG997" s="180"/>
      <c r="IH997" s="180"/>
      <c r="II997" s="180"/>
      <c r="IJ997" s="180"/>
      <c r="IK997" s="180"/>
      <c r="IL997" s="180"/>
      <c r="IM997" s="180"/>
      <c r="IN997" s="180"/>
      <c r="IO997" s="180"/>
      <c r="IP997" s="180"/>
      <c r="IQ997" s="180"/>
      <c r="IR997" s="180"/>
      <c r="IS997" s="180"/>
      <c r="IT997" s="180"/>
      <c r="IU997" s="180"/>
      <c r="IV997" s="180"/>
      <c r="IW997" s="180"/>
      <c r="IX997" s="180"/>
      <c r="IY997" s="180"/>
      <c r="IZ997" s="180"/>
      <c r="JA997" s="180"/>
      <c r="JB997" s="180"/>
      <c r="JC997" s="180"/>
      <c r="JD997" s="180"/>
      <c r="JE997" s="180"/>
      <c r="JF997" s="180"/>
      <c r="JG997" s="180"/>
      <c r="JH997" s="180"/>
      <c r="JI997" s="180"/>
      <c r="JJ997" s="180"/>
      <c r="JK997" s="180"/>
      <c r="JL997" s="180"/>
      <c r="JM997" s="180"/>
      <c r="JN997" s="180"/>
      <c r="JO997" s="180"/>
      <c r="JP997" s="180"/>
      <c r="JQ997" s="180"/>
      <c r="JR997" s="180"/>
      <c r="JS997" s="180"/>
      <c r="JT997" s="180"/>
      <c r="JU997" s="180"/>
      <c r="JV997" s="180"/>
      <c r="JW997" s="180"/>
      <c r="JX997" s="180"/>
      <c r="JY997" s="180"/>
      <c r="JZ997" s="180"/>
      <c r="KA997" s="180"/>
      <c r="KB997" s="180"/>
      <c r="KC997" s="180"/>
      <c r="KD997" s="180"/>
      <c r="KE997" s="180"/>
      <c r="KF997" s="180"/>
      <c r="KG997" s="180"/>
      <c r="KH997" s="180"/>
      <c r="KI997" s="180"/>
      <c r="KJ997" s="180"/>
      <c r="KK997" s="180"/>
      <c r="KL997" s="180"/>
      <c r="KM997" s="180"/>
      <c r="KN997" s="180"/>
      <c r="KO997" s="180"/>
      <c r="KP997" s="180"/>
      <c r="KQ997" s="180"/>
      <c r="KR997" s="180"/>
      <c r="KS997" s="180"/>
      <c r="KT997" s="180"/>
      <c r="KU997" s="180"/>
      <c r="KV997" s="180"/>
      <c r="KW997" s="180"/>
      <c r="KX997" s="180"/>
      <c r="KY997" s="180"/>
      <c r="KZ997" s="180"/>
      <c r="LA997" s="180"/>
      <c r="LB997" s="180"/>
      <c r="LC997" s="180"/>
      <c r="LD997" s="180"/>
      <c r="LE997" s="180"/>
      <c r="LF997" s="180"/>
      <c r="LG997" s="180"/>
      <c r="LH997" s="180"/>
      <c r="LI997" s="180"/>
      <c r="LJ997" s="180"/>
      <c r="LK997" s="180"/>
      <c r="LL997" s="180"/>
      <c r="LM997" s="180"/>
      <c r="LN997" s="180"/>
      <c r="LO997" s="180"/>
      <c r="LP997" s="180"/>
      <c r="LQ997" s="180"/>
      <c r="LR997" s="180"/>
      <c r="LS997" s="180"/>
      <c r="LT997" s="180"/>
      <c r="LU997" s="180"/>
      <c r="LV997" s="180"/>
      <c r="LW997" s="180"/>
      <c r="LX997" s="180"/>
      <c r="LY997" s="180"/>
      <c r="LZ997" s="180"/>
      <c r="MA997" s="180"/>
      <c r="MB997" s="180"/>
      <c r="MC997" s="180"/>
      <c r="MD997" s="180"/>
      <c r="ME997" s="180"/>
      <c r="MF997" s="180"/>
      <c r="MG997" s="180"/>
      <c r="MH997" s="180"/>
      <c r="MI997" s="180"/>
      <c r="MJ997" s="180"/>
      <c r="MK997" s="180"/>
      <c r="ML997" s="180"/>
      <c r="MM997" s="180"/>
      <c r="MN997" s="180"/>
      <c r="MO997" s="180"/>
      <c r="MP997" s="180"/>
      <c r="MQ997" s="180"/>
      <c r="MR997" s="180"/>
      <c r="MS997" s="180"/>
      <c r="MT997" s="180"/>
      <c r="MU997" s="180"/>
      <c r="MV997" s="180"/>
      <c r="MW997" s="180"/>
      <c r="MX997" s="180"/>
      <c r="MY997" s="180"/>
      <c r="MZ997" s="180"/>
      <c r="NA997" s="180"/>
      <c r="NB997" s="180"/>
      <c r="NC997" s="180"/>
      <c r="ND997" s="180"/>
      <c r="NE997" s="180"/>
      <c r="NF997" s="180"/>
      <c r="NG997" s="180"/>
      <c r="NH997" s="180"/>
      <c r="NI997" s="180"/>
      <c r="NJ997" s="180"/>
      <c r="NK997" s="180"/>
      <c r="NL997" s="180"/>
      <c r="NM997" s="180"/>
      <c r="NN997" s="180"/>
      <c r="NO997" s="180"/>
      <c r="NP997" s="180"/>
      <c r="NQ997" s="180"/>
      <c r="NR997" s="180"/>
      <c r="NS997" s="180"/>
      <c r="NT997" s="180"/>
      <c r="NU997" s="180"/>
      <c r="NV997" s="180"/>
      <c r="NW997" s="180"/>
      <c r="NX997" s="180"/>
      <c r="NY997" s="180"/>
      <c r="NZ997" s="180"/>
      <c r="OA997" s="180"/>
      <c r="OB997" s="180"/>
      <c r="OC997" s="180"/>
      <c r="OD997" s="180"/>
      <c r="OE997" s="180"/>
      <c r="OF997" s="180"/>
      <c r="OG997" s="180"/>
      <c r="OH997" s="180"/>
      <c r="OI997" s="180"/>
      <c r="OJ997" s="180"/>
      <c r="OK997" s="180"/>
      <c r="OL997" s="180"/>
      <c r="OM997" s="180"/>
      <c r="ON997" s="180"/>
      <c r="OO997" s="180"/>
      <c r="OP997" s="180"/>
      <c r="OQ997" s="180"/>
      <c r="OR997" s="180"/>
      <c r="OS997" s="180"/>
      <c r="OT997" s="180"/>
      <c r="OU997" s="180"/>
      <c r="OV997" s="180"/>
      <c r="OW997" s="180"/>
      <c r="OX997" s="180"/>
      <c r="OY997" s="180"/>
      <c r="OZ997" s="180"/>
      <c r="PA997" s="180"/>
      <c r="PB997" s="180"/>
      <c r="PC997" s="180"/>
      <c r="PD997" s="180"/>
      <c r="PE997" s="180"/>
      <c r="PF997" s="180"/>
      <c r="PG997" s="180"/>
      <c r="PH997" s="180"/>
      <c r="PI997" s="180"/>
      <c r="PJ997" s="180"/>
      <c r="PK997" s="180"/>
      <c r="PL997" s="180"/>
      <c r="PM997" s="180"/>
      <c r="PN997" s="180"/>
      <c r="PO997" s="180"/>
      <c r="PP997" s="180"/>
      <c r="PQ997" s="180"/>
      <c r="PR997" s="180"/>
      <c r="PS997" s="180"/>
      <c r="PT997" s="180"/>
      <c r="PU997" s="180"/>
      <c r="PV997" s="180"/>
      <c r="PW997" s="180"/>
      <c r="PX997" s="180"/>
      <c r="PY997" s="180"/>
      <c r="PZ997" s="180"/>
      <c r="QA997" s="180"/>
      <c r="QB997" s="180"/>
      <c r="QC997" s="180"/>
      <c r="QD997" s="180"/>
      <c r="QE997" s="180"/>
      <c r="QF997" s="180"/>
      <c r="QG997" s="180"/>
      <c r="QH997" s="180"/>
      <c r="QI997" s="180"/>
      <c r="QJ997" s="180"/>
      <c r="QK997" s="180"/>
      <c r="QL997" s="180"/>
      <c r="QM997" s="180"/>
      <c r="QN997" s="180"/>
      <c r="QO997" s="180"/>
      <c r="QP997" s="180"/>
      <c r="QQ997" s="180"/>
      <c r="QR997" s="180"/>
      <c r="QS997" s="180"/>
      <c r="QT997" s="180"/>
      <c r="QU997" s="180"/>
      <c r="QV997" s="180"/>
      <c r="QW997" s="180"/>
      <c r="QX997" s="180"/>
      <c r="QY997" s="180"/>
      <c r="QZ997" s="180"/>
      <c r="RA997" s="180"/>
      <c r="RB997" s="180"/>
      <c r="RC997" s="180"/>
      <c r="RD997" s="180"/>
      <c r="RE997" s="180"/>
      <c r="RF997" s="180"/>
      <c r="RG997" s="180"/>
      <c r="RH997" s="180"/>
      <c r="RI997" s="180"/>
      <c r="RJ997" s="180"/>
      <c r="RK997" s="180"/>
      <c r="RL997" s="180"/>
      <c r="RM997" s="180"/>
      <c r="RN997" s="180"/>
      <c r="RO997" s="180"/>
      <c r="RP997" s="180"/>
      <c r="RQ997" s="180"/>
      <c r="RR997" s="180"/>
      <c r="RS997" s="180"/>
      <c r="RT997" s="180"/>
      <c r="RU997" s="180"/>
      <c r="RV997" s="180"/>
      <c r="RW997" s="180"/>
      <c r="RX997" s="180"/>
      <c r="RY997" s="180"/>
      <c r="RZ997" s="180"/>
      <c r="SA997" s="180"/>
      <c r="SB997" s="180"/>
      <c r="SC997" s="180"/>
      <c r="SD997" s="180"/>
      <c r="SE997" s="180"/>
      <c r="SF997" s="180"/>
      <c r="SG997" s="180"/>
      <c r="SH997" s="180"/>
      <c r="SI997" s="180"/>
      <c r="SJ997" s="180"/>
      <c r="SK997" s="180"/>
      <c r="SL997" s="180"/>
      <c r="SM997" s="180"/>
      <c r="SN997" s="180"/>
      <c r="SO997" s="180"/>
      <c r="SP997" s="180"/>
      <c r="SQ997" s="180"/>
      <c r="SR997" s="180"/>
      <c r="SS997" s="180"/>
      <c r="ST997" s="180"/>
      <c r="SU997" s="180"/>
      <c r="SV997" s="180"/>
      <c r="SW997" s="180"/>
      <c r="SX997" s="180"/>
      <c r="SY997" s="180"/>
      <c r="SZ997" s="180"/>
      <c r="TA997" s="180"/>
      <c r="TB997" s="180"/>
      <c r="TC997" s="180"/>
      <c r="TD997" s="180"/>
      <c r="TE997" s="180"/>
      <c r="TF997" s="180"/>
      <c r="TG997" s="180"/>
      <c r="TH997" s="180"/>
      <c r="TI997" s="180"/>
      <c r="TJ997" s="180"/>
      <c r="TK997" s="180"/>
      <c r="TL997" s="180"/>
      <c r="TM997" s="180"/>
      <c r="TN997" s="180"/>
      <c r="TO997" s="180"/>
      <c r="TP997" s="180"/>
      <c r="TQ997" s="180"/>
      <c r="TR997" s="180"/>
      <c r="TS997" s="180"/>
      <c r="TT997" s="180"/>
      <c r="TU997" s="180"/>
      <c r="TV997" s="180"/>
      <c r="TW997" s="180"/>
      <c r="TX997" s="180"/>
      <c r="TY997" s="180"/>
      <c r="TZ997" s="180"/>
      <c r="UA997" s="180"/>
      <c r="UB997" s="180"/>
      <c r="UC997" s="180"/>
      <c r="UD997" s="180"/>
      <c r="UE997" s="180"/>
      <c r="UF997" s="180"/>
      <c r="UG997" s="180"/>
      <c r="UH997" s="180"/>
      <c r="UI997" s="180"/>
      <c r="UJ997" s="180"/>
      <c r="UK997" s="180"/>
      <c r="UL997" s="180"/>
      <c r="UM997" s="180"/>
      <c r="UN997" s="180"/>
      <c r="UO997" s="180"/>
      <c r="UP997" s="180"/>
      <c r="UQ997" s="180"/>
      <c r="UR997" s="180"/>
      <c r="US997" s="180"/>
      <c r="UT997" s="180"/>
      <c r="UU997" s="180"/>
      <c r="UV997" s="180"/>
      <c r="UW997" s="180"/>
      <c r="UX997" s="180"/>
      <c r="UY997" s="180"/>
      <c r="UZ997" s="180"/>
      <c r="VA997" s="180"/>
      <c r="VB997" s="180"/>
      <c r="VC997" s="180"/>
      <c r="VD997" s="180"/>
      <c r="VE997" s="180"/>
      <c r="VF997" s="180"/>
      <c r="VG997" s="180"/>
      <c r="VH997" s="180"/>
      <c r="VI997" s="180"/>
      <c r="VJ997" s="180"/>
      <c r="VK997" s="180"/>
      <c r="VL997" s="180"/>
      <c r="VM997" s="180"/>
      <c r="VN997" s="180"/>
      <c r="VO997" s="180"/>
      <c r="VP997" s="180"/>
      <c r="VQ997" s="180"/>
      <c r="VR997" s="180"/>
      <c r="VS997" s="180"/>
      <c r="VT997" s="180"/>
      <c r="VU997" s="180"/>
      <c r="VV997" s="180"/>
      <c r="VW997" s="180"/>
      <c r="VX997" s="180"/>
      <c r="VY997" s="180"/>
      <c r="VZ997" s="180"/>
      <c r="WA997" s="180"/>
      <c r="WB997" s="180"/>
      <c r="WC997" s="180"/>
      <c r="WD997" s="180"/>
      <c r="WE997" s="180"/>
      <c r="WF997" s="180"/>
      <c r="WG997" s="180"/>
      <c r="WH997" s="180"/>
      <c r="WI997" s="180"/>
      <c r="WJ997" s="180"/>
      <c r="WK997" s="180"/>
      <c r="WL997" s="180"/>
      <c r="WM997" s="180"/>
      <c r="WN997" s="180"/>
      <c r="WO997" s="180"/>
      <c r="WP997" s="180"/>
      <c r="WQ997" s="180"/>
      <c r="WR997" s="180"/>
      <c r="WS997" s="180"/>
      <c r="WT997" s="180"/>
      <c r="WU997" s="180"/>
      <c r="WV997" s="180"/>
      <c r="WW997" s="180"/>
      <c r="WX997" s="180"/>
      <c r="WY997" s="180"/>
      <c r="WZ997" s="180"/>
      <c r="XA997" s="180"/>
      <c r="XB997" s="180"/>
      <c r="XC997" s="180"/>
      <c r="XD997" s="180"/>
      <c r="XE997" s="180"/>
      <c r="XF997" s="180"/>
      <c r="XG997" s="180"/>
      <c r="XH997" s="180"/>
      <c r="XI997" s="180"/>
      <c r="XJ997" s="180"/>
      <c r="XK997" s="180"/>
      <c r="XL997" s="180"/>
      <c r="XM997" s="180"/>
      <c r="XN997" s="180"/>
      <c r="XO997" s="180"/>
      <c r="XP997" s="180"/>
      <c r="XQ997" s="180"/>
      <c r="XR997" s="180"/>
      <c r="XS997" s="180"/>
      <c r="XT997" s="180"/>
      <c r="XU997" s="180"/>
      <c r="XV997" s="180"/>
      <c r="XW997" s="180"/>
      <c r="XX997" s="180"/>
      <c r="XY997" s="180"/>
      <c r="XZ997" s="180"/>
      <c r="YA997" s="180"/>
      <c r="YB997" s="180"/>
      <c r="YC997" s="180"/>
      <c r="YD997" s="180"/>
      <c r="YE997" s="180"/>
      <c r="YF997" s="180"/>
      <c r="YG997" s="180"/>
      <c r="YH997" s="180"/>
      <c r="YI997" s="180"/>
      <c r="YJ997" s="180"/>
      <c r="YK997" s="180"/>
      <c r="YL997" s="180"/>
      <c r="YM997" s="180"/>
      <c r="YN997" s="180"/>
      <c r="YO997" s="180"/>
      <c r="YP997" s="180"/>
      <c r="YQ997" s="180"/>
      <c r="YR997" s="180"/>
      <c r="YS997" s="180"/>
      <c r="YT997" s="180"/>
      <c r="YU997" s="180"/>
      <c r="YV997" s="180"/>
      <c r="YW997" s="180"/>
      <c r="YX997" s="180"/>
      <c r="YY997" s="180"/>
      <c r="YZ997" s="180"/>
      <c r="ZA997" s="180"/>
      <c r="ZB997" s="180"/>
      <c r="ZC997" s="180"/>
      <c r="ZD997" s="180"/>
      <c r="ZE997" s="180"/>
      <c r="ZF997" s="180"/>
      <c r="ZG997" s="180"/>
      <c r="ZH997" s="180"/>
      <c r="ZI997" s="180"/>
      <c r="ZJ997" s="180"/>
      <c r="ZK997" s="180"/>
      <c r="ZL997" s="180"/>
      <c r="ZM997" s="180"/>
      <c r="ZN997" s="180"/>
      <c r="ZO997" s="180"/>
      <c r="ZP997" s="180"/>
      <c r="ZQ997" s="180"/>
      <c r="ZR997" s="180"/>
      <c r="ZS997" s="180"/>
      <c r="ZT997" s="180"/>
      <c r="ZU997" s="180"/>
      <c r="ZV997" s="180"/>
      <c r="ZW997" s="180"/>
      <c r="ZX997" s="180"/>
      <c r="ZY997" s="180"/>
      <c r="ZZ997" s="180"/>
      <c r="AAA997" s="180"/>
      <c r="AAB997" s="180"/>
      <c r="AAC997" s="180"/>
      <c r="AAD997" s="180"/>
      <c r="AAE997" s="180"/>
      <c r="AAF997" s="180"/>
      <c r="AAG997" s="180"/>
      <c r="AAH997" s="180"/>
      <c r="AAI997" s="180"/>
      <c r="AAJ997" s="180"/>
      <c r="AAK997" s="180"/>
      <c r="AAL997" s="180"/>
      <c r="AAM997" s="180"/>
      <c r="AAN997" s="180"/>
      <c r="AAO997" s="180"/>
      <c r="AAP997" s="180"/>
      <c r="AAQ997" s="180"/>
      <c r="AAR997" s="180"/>
      <c r="AAS997" s="180"/>
      <c r="AAT997" s="180"/>
      <c r="AAU997" s="180"/>
      <c r="AAV997" s="180"/>
      <c r="AAW997" s="180"/>
      <c r="AAX997" s="180"/>
      <c r="AAY997" s="180"/>
      <c r="AAZ997" s="180"/>
      <c r="ABA997" s="180"/>
      <c r="ABB997" s="180"/>
      <c r="ABC997" s="180"/>
      <c r="ABD997" s="180"/>
      <c r="ABE997" s="180"/>
      <c r="ABF997" s="180"/>
      <c r="ABG997" s="180"/>
      <c r="ABH997" s="180"/>
      <c r="ABI997" s="180"/>
      <c r="ABJ997" s="180"/>
      <c r="ABK997" s="180"/>
      <c r="ABL997" s="180"/>
      <c r="ABM997" s="180"/>
      <c r="ABN997" s="180"/>
      <c r="ABO997" s="180"/>
      <c r="ABP997" s="180"/>
      <c r="ABQ997" s="180"/>
      <c r="ABR997" s="180"/>
      <c r="ABS997" s="180"/>
      <c r="ABT997" s="180"/>
      <c r="ABU997" s="180"/>
      <c r="ABV997" s="180"/>
      <c r="ABW997" s="180"/>
      <c r="ABX997" s="180"/>
      <c r="ABY997" s="180"/>
      <c r="ABZ997" s="180"/>
      <c r="ACA997" s="180"/>
      <c r="ACB997" s="180"/>
      <c r="ACC997" s="180"/>
      <c r="ACD997" s="180"/>
      <c r="ACE997" s="180"/>
      <c r="ACF997" s="180"/>
      <c r="ACG997" s="180"/>
      <c r="ACH997" s="180"/>
      <c r="ACI997" s="180"/>
      <c r="ACJ997" s="180"/>
      <c r="ACK997" s="180"/>
      <c r="ACL997" s="180"/>
      <c r="ACM997" s="180"/>
      <c r="ACN997" s="180"/>
      <c r="ACO997" s="180"/>
      <c r="ACP997" s="180"/>
      <c r="ACQ997" s="180"/>
      <c r="ACR997" s="180"/>
      <c r="ACS997" s="180"/>
      <c r="ACT997" s="180"/>
      <c r="ACU997" s="180"/>
      <c r="ACV997" s="180"/>
      <c r="ACW997" s="180"/>
      <c r="ACX997" s="180"/>
      <c r="ACY997" s="180"/>
      <c r="ACZ997" s="180"/>
      <c r="ADA997" s="180"/>
      <c r="ADB997" s="180"/>
      <c r="ADC997" s="180"/>
      <c r="ADD997" s="180"/>
      <c r="ADE997" s="180"/>
      <c r="ADF997" s="180"/>
      <c r="ADG997" s="180"/>
      <c r="ADH997" s="180"/>
      <c r="ADI997" s="180"/>
      <c r="ADJ997" s="180"/>
      <c r="ADK997" s="180"/>
      <c r="ADL997" s="180"/>
      <c r="ADM997" s="180"/>
      <c r="ADN997" s="180"/>
      <c r="ADO997" s="180"/>
      <c r="ADP997" s="180"/>
      <c r="ADQ997" s="180"/>
      <c r="ADR997" s="180"/>
      <c r="ADS997" s="180"/>
      <c r="ADT997" s="180"/>
      <c r="ADU997" s="180"/>
      <c r="ADV997" s="180"/>
      <c r="ADW997" s="180"/>
      <c r="ADX997" s="180"/>
      <c r="ADY997" s="180"/>
      <c r="ADZ997" s="180"/>
      <c r="AEA997" s="180"/>
      <c r="AEB997" s="180"/>
      <c r="AEC997" s="180"/>
      <c r="AED997" s="180"/>
      <c r="AEE997" s="180"/>
      <c r="AEF997" s="180"/>
      <c r="AEG997" s="180"/>
      <c r="AEH997" s="180"/>
      <c r="AEI997" s="180"/>
      <c r="AEJ997" s="180"/>
      <c r="AEK997" s="180"/>
      <c r="AEL997" s="180"/>
      <c r="AEM997" s="180"/>
      <c r="AEN997" s="180"/>
      <c r="AEO997" s="180"/>
      <c r="AEP997" s="180"/>
      <c r="AEQ997" s="180"/>
      <c r="AER997" s="180"/>
      <c r="AES997" s="180"/>
      <c r="AET997" s="180"/>
      <c r="AEU997" s="180"/>
      <c r="AEV997" s="180"/>
      <c r="AEW997" s="180"/>
      <c r="AEX997" s="180"/>
      <c r="AEY997" s="180"/>
      <c r="AEZ997" s="180"/>
      <c r="AFA997" s="180"/>
      <c r="AFB997" s="180"/>
      <c r="AFC997" s="180"/>
      <c r="AFD997" s="180"/>
      <c r="AFE997" s="180"/>
      <c r="AFF997" s="180"/>
      <c r="AFG997" s="180"/>
      <c r="AFH997" s="180"/>
      <c r="AFI997" s="180"/>
      <c r="AFJ997" s="180"/>
      <c r="AFK997" s="180"/>
      <c r="AFL997" s="180"/>
      <c r="AFM997" s="180"/>
      <c r="AFN997" s="180"/>
      <c r="AFO997" s="180"/>
      <c r="AFP997" s="180"/>
      <c r="AFQ997" s="180"/>
      <c r="AFR997" s="180"/>
      <c r="AFS997" s="180"/>
      <c r="AFT997" s="180"/>
      <c r="AFU997" s="180"/>
      <c r="AFV997" s="180"/>
      <c r="AFW997" s="180"/>
      <c r="AFX997" s="180"/>
      <c r="AFY997" s="180"/>
      <c r="AFZ997" s="180"/>
      <c r="AGA997" s="180"/>
      <c r="AGB997" s="180"/>
      <c r="AGC997" s="180"/>
      <c r="AGD997" s="180"/>
      <c r="AGE997" s="180"/>
      <c r="AGF997" s="180"/>
      <c r="AGG997" s="180"/>
      <c r="AGH997" s="180"/>
      <c r="AGI997" s="180"/>
      <c r="AGJ997" s="180"/>
      <c r="AGK997" s="180"/>
      <c r="AGL997" s="180"/>
      <c r="AGM997" s="180"/>
      <c r="AGN997" s="180"/>
      <c r="AGO997" s="180"/>
      <c r="AGP997" s="180"/>
      <c r="AGQ997" s="180"/>
      <c r="AGR997" s="180"/>
      <c r="AGS997" s="180"/>
      <c r="AGT997" s="180"/>
      <c r="AGU997" s="180"/>
      <c r="AGV997" s="180"/>
      <c r="AGW997" s="180"/>
      <c r="AGX997" s="180"/>
      <c r="AGY997" s="180"/>
      <c r="AGZ997" s="180"/>
      <c r="AHA997" s="180"/>
      <c r="AHB997" s="180"/>
      <c r="AHC997" s="180"/>
      <c r="AHD997" s="180"/>
      <c r="AHE997" s="180"/>
      <c r="AHF997" s="180"/>
      <c r="AHG997" s="180"/>
      <c r="AHH997" s="180"/>
      <c r="AHI997" s="180"/>
      <c r="AHJ997" s="180"/>
      <c r="AHK997" s="180"/>
      <c r="AHL997" s="180"/>
      <c r="AHM997" s="180"/>
      <c r="AHN997" s="180"/>
      <c r="AHO997" s="180"/>
      <c r="AHP997" s="180"/>
      <c r="AHQ997" s="180"/>
      <c r="AHR997" s="180"/>
      <c r="AHS997" s="180"/>
      <c r="AHT997" s="180"/>
      <c r="AHU997" s="180"/>
      <c r="AHV997" s="180"/>
      <c r="AHW997" s="180"/>
      <c r="AHX997" s="180"/>
      <c r="AHY997" s="180"/>
      <c r="AHZ997" s="180"/>
      <c r="AIA997" s="180"/>
      <c r="AIB997" s="180"/>
      <c r="AIC997" s="180"/>
      <c r="AID997" s="180"/>
      <c r="AIE997" s="180"/>
      <c r="AIF997" s="180"/>
      <c r="AIG997" s="180"/>
      <c r="AIH997" s="180"/>
      <c r="AII997" s="180"/>
      <c r="AIJ997" s="180"/>
      <c r="AIK997" s="180"/>
      <c r="AIL997" s="180"/>
      <c r="AIM997" s="180"/>
      <c r="AIN997" s="180"/>
      <c r="AIO997" s="180"/>
      <c r="AIP997" s="180"/>
      <c r="AIQ997" s="180"/>
      <c r="AIR997" s="180"/>
      <c r="AIS997" s="180"/>
      <c r="AIT997" s="180"/>
      <c r="AIU997" s="180"/>
      <c r="AIV997" s="180"/>
      <c r="AIW997" s="180"/>
      <c r="AIX997" s="180"/>
      <c r="AIY997" s="180"/>
      <c r="AIZ997" s="180"/>
      <c r="AJA997" s="180"/>
      <c r="AJB997" s="180"/>
      <c r="AJC997" s="180"/>
      <c r="AJD997" s="180"/>
      <c r="AJE997" s="180"/>
      <c r="AJF997" s="180"/>
      <c r="AJG997" s="180"/>
      <c r="AJH997" s="180"/>
      <c r="AJI997" s="180"/>
      <c r="AJJ997" s="180"/>
      <c r="AJK997" s="180"/>
      <c r="AJL997" s="180"/>
      <c r="AJM997" s="180"/>
      <c r="AJN997" s="180"/>
      <c r="AJO997" s="180"/>
      <c r="AJP997" s="180"/>
      <c r="AJQ997" s="180"/>
      <c r="AJR997" s="180"/>
      <c r="AJS997" s="180"/>
      <c r="AJT997" s="180"/>
      <c r="AJU997" s="180"/>
      <c r="AJV997" s="180"/>
      <c r="AJW997" s="180"/>
      <c r="AJX997" s="180"/>
      <c r="AJY997" s="180"/>
      <c r="AJZ997" s="180"/>
      <c r="AKA997" s="180"/>
      <c r="AKB997" s="180"/>
      <c r="AKC997" s="180"/>
      <c r="AKD997" s="180"/>
      <c r="AKE997" s="180"/>
      <c r="AKF997" s="180"/>
      <c r="AKG997" s="180"/>
      <c r="AKH997" s="180"/>
      <c r="AKI997" s="180"/>
      <c r="AKJ997" s="180"/>
      <c r="AKK997" s="180"/>
      <c r="AKL997" s="180"/>
      <c r="AKM997" s="180"/>
      <c r="AKN997" s="180"/>
      <c r="AKO997" s="180"/>
      <c r="AKP997" s="180"/>
      <c r="AKQ997" s="180"/>
      <c r="AKR997" s="180"/>
      <c r="AKS997" s="180"/>
      <c r="AKT997" s="180"/>
      <c r="AKU997" s="180"/>
      <c r="AKV997" s="180"/>
      <c r="AKW997" s="180"/>
      <c r="AKX997" s="180"/>
      <c r="AKY997" s="180"/>
      <c r="AKZ997" s="180"/>
      <c r="ALA997" s="180"/>
      <c r="ALB997" s="180"/>
      <c r="ALC997" s="180"/>
      <c r="ALD997" s="180"/>
      <c r="ALE997" s="180"/>
      <c r="ALF997" s="180"/>
      <c r="ALG997" s="180"/>
      <c r="ALH997" s="180"/>
      <c r="ALI997" s="180"/>
      <c r="ALJ997" s="180"/>
      <c r="ALK997" s="180"/>
      <c r="ALL997" s="180"/>
      <c r="ALM997" s="180"/>
      <c r="ALN997" s="180"/>
      <c r="ALO997" s="180"/>
      <c r="ALP997" s="180"/>
      <c r="ALQ997" s="180"/>
      <c r="ALR997" s="180"/>
      <c r="ALS997" s="180"/>
      <c r="ALT997" s="180"/>
      <c r="ALU997" s="180"/>
      <c r="ALV997" s="180"/>
      <c r="ALW997" s="180"/>
      <c r="ALX997" s="180"/>
      <c r="ALY997" s="180"/>
      <c r="ALZ997" s="180"/>
      <c r="AMA997" s="180"/>
      <c r="AMB997" s="180"/>
      <c r="AMC997" s="180"/>
      <c r="AMD997" s="180"/>
      <c r="AME997" s="180"/>
      <c r="AMF997" s="180"/>
      <c r="AMG997" s="180"/>
      <c r="AMH997" s="180"/>
      <c r="AMI997" s="180"/>
      <c r="AMJ997" s="180"/>
    </row>
    <row r="998" spans="1:1024" ht="15.6" customHeight="1" x14ac:dyDescent="0.25">
      <c r="A998" s="16"/>
      <c r="B998" s="70"/>
      <c r="C998" s="140"/>
      <c r="D998" s="141"/>
      <c r="E998" s="141"/>
      <c r="F998" s="141"/>
      <c r="G998" s="71"/>
      <c r="H998" s="16"/>
      <c r="I998" s="7"/>
      <c r="J998" s="4"/>
    </row>
    <row r="999" spans="1:1024" ht="15.6" customHeight="1" x14ac:dyDescent="0.25">
      <c r="A999" s="16"/>
      <c r="B999" s="143" t="s">
        <v>132</v>
      </c>
      <c r="C999" s="140"/>
      <c r="D999" s="141"/>
      <c r="E999" s="141"/>
      <c r="F999" s="141"/>
      <c r="G999" s="71"/>
      <c r="H999" s="16"/>
      <c r="I999" s="7"/>
      <c r="J999" s="4"/>
    </row>
    <row r="1000" spans="1:1024" ht="15.6" customHeight="1" x14ac:dyDescent="0.25">
      <c r="A1000" s="16"/>
      <c r="B1000" s="143"/>
      <c r="C1000" s="140"/>
      <c r="D1000" s="141"/>
      <c r="E1000" s="141"/>
      <c r="F1000" s="141"/>
      <c r="G1000" s="71"/>
      <c r="H1000" s="16"/>
      <c r="I1000" s="7"/>
      <c r="J1000" s="4"/>
    </row>
    <row r="1001" spans="1:1024" ht="15.6" customHeight="1" x14ac:dyDescent="0.25">
      <c r="A1001" s="16"/>
      <c r="B1001" s="143" t="s">
        <v>224</v>
      </c>
      <c r="C1001" s="140"/>
      <c r="D1001" s="141"/>
      <c r="E1001" s="141"/>
      <c r="F1001" s="144">
        <v>1</v>
      </c>
      <c r="G1001" s="145" t="s">
        <v>6</v>
      </c>
      <c r="H1001" s="16"/>
      <c r="I1001" s="218"/>
      <c r="J1001" s="4"/>
    </row>
    <row r="1002" spans="1:1024" ht="15.6" customHeight="1" x14ac:dyDescent="0.25">
      <c r="A1002" s="16"/>
      <c r="B1002" s="143" t="s">
        <v>225</v>
      </c>
      <c r="C1002" s="140"/>
      <c r="D1002" s="141"/>
      <c r="E1002" s="141"/>
      <c r="F1002" s="144">
        <v>1</v>
      </c>
      <c r="G1002" s="145" t="s">
        <v>6</v>
      </c>
      <c r="H1002" s="16"/>
      <c r="I1002" s="7"/>
      <c r="J1002" s="4"/>
    </row>
    <row r="1003" spans="1:1024" ht="15.6" customHeight="1" x14ac:dyDescent="0.25">
      <c r="A1003" s="16"/>
      <c r="B1003" s="143"/>
      <c r="C1003" s="140"/>
      <c r="D1003" s="141"/>
      <c r="E1003" s="141"/>
      <c r="F1003" s="144"/>
      <c r="G1003" s="145"/>
      <c r="H1003" s="16"/>
      <c r="I1003" s="7"/>
      <c r="J1003" s="4"/>
    </row>
    <row r="1004" spans="1:1024" ht="15.6" customHeight="1" x14ac:dyDescent="0.25">
      <c r="A1004" s="16"/>
      <c r="B1004" s="142" t="s">
        <v>133</v>
      </c>
      <c r="C1004" s="140"/>
      <c r="D1004" s="139">
        <f>SUM(F1001:F1002)</f>
        <v>2</v>
      </c>
      <c r="E1004" s="140" t="s">
        <v>6</v>
      </c>
      <c r="F1004" s="141"/>
      <c r="G1004" s="71"/>
      <c r="H1004" s="16"/>
      <c r="I1004" s="7"/>
      <c r="J1004" s="4"/>
    </row>
    <row r="1005" spans="1:1024" ht="15.6" customHeight="1" x14ac:dyDescent="0.25">
      <c r="A1005" s="16"/>
      <c r="B1005" s="142"/>
      <c r="C1005" s="140"/>
      <c r="D1005" s="139"/>
      <c r="E1005" s="140"/>
      <c r="F1005" s="141"/>
      <c r="G1005" s="71"/>
      <c r="H1005" s="16"/>
      <c r="I1005" s="247"/>
      <c r="J1005" s="4"/>
    </row>
    <row r="1006" spans="1:1024" ht="15.6" customHeight="1" x14ac:dyDescent="0.25">
      <c r="A1006" s="16"/>
      <c r="B1006" s="142"/>
      <c r="C1006" s="140"/>
      <c r="D1006" s="139"/>
      <c r="E1006" s="140"/>
      <c r="F1006" s="141"/>
      <c r="G1006" s="71"/>
      <c r="H1006" s="16"/>
      <c r="I1006" s="247"/>
      <c r="J1006" s="4"/>
    </row>
    <row r="1007" spans="1:1024" ht="15.6" customHeight="1" x14ac:dyDescent="0.25">
      <c r="A1007" s="16"/>
      <c r="B1007" s="142"/>
      <c r="C1007" s="140"/>
      <c r="D1007" s="139"/>
      <c r="E1007" s="140"/>
      <c r="F1007" s="141"/>
      <c r="G1007" s="71"/>
      <c r="H1007" s="16"/>
      <c r="I1007" s="247"/>
      <c r="J1007" s="4"/>
    </row>
    <row r="1008" spans="1:1024" ht="15.6" customHeight="1" x14ac:dyDescent="0.25">
      <c r="A1008" s="16"/>
      <c r="B1008" s="142"/>
      <c r="C1008" s="140"/>
      <c r="D1008" s="139"/>
      <c r="E1008" s="140"/>
      <c r="F1008" s="141"/>
      <c r="G1008" s="71"/>
      <c r="H1008" s="16"/>
      <c r="I1008" s="247"/>
      <c r="J1008" s="4"/>
    </row>
    <row r="1009" spans="1:1024" ht="15.6" customHeight="1" x14ac:dyDescent="0.25">
      <c r="A1009" s="16"/>
      <c r="B1009" s="142"/>
      <c r="C1009" s="140"/>
      <c r="D1009" s="139"/>
      <c r="E1009" s="140"/>
      <c r="F1009" s="141"/>
      <c r="G1009" s="71"/>
      <c r="H1009" s="16"/>
      <c r="I1009" s="247"/>
      <c r="J1009" s="4"/>
    </row>
    <row r="1010" spans="1:1024" ht="15.6" customHeight="1" x14ac:dyDescent="0.25">
      <c r="A1010" s="16"/>
      <c r="B1010" s="142"/>
      <c r="C1010" s="140"/>
      <c r="D1010" s="139"/>
      <c r="E1010" s="140"/>
      <c r="F1010" s="141"/>
      <c r="G1010" s="71"/>
      <c r="H1010" s="16"/>
      <c r="I1010" s="247"/>
      <c r="J1010" s="4"/>
    </row>
    <row r="1011" spans="1:1024" ht="15.6" customHeight="1" x14ac:dyDescent="0.25">
      <c r="A1011" s="16"/>
      <c r="B1011" s="142"/>
      <c r="C1011" s="140"/>
      <c r="D1011" s="139"/>
      <c r="E1011" s="140"/>
      <c r="F1011" s="141"/>
      <c r="G1011" s="71"/>
      <c r="H1011" s="16"/>
      <c r="I1011" s="247"/>
      <c r="J1011" s="4"/>
    </row>
    <row r="1012" spans="1:1024" ht="15.6" customHeight="1" x14ac:dyDescent="0.25">
      <c r="A1012" s="16"/>
      <c r="B1012" s="142"/>
      <c r="C1012" s="140"/>
      <c r="D1012" s="139"/>
      <c r="E1012" s="140"/>
      <c r="F1012" s="141"/>
      <c r="G1012" s="71"/>
      <c r="H1012" s="16"/>
      <c r="I1012" s="247"/>
      <c r="J1012" s="4"/>
    </row>
    <row r="1013" spans="1:1024" ht="15.6" customHeight="1" x14ac:dyDescent="0.25">
      <c r="A1013" s="16"/>
      <c r="B1013" s="142"/>
      <c r="C1013" s="140"/>
      <c r="D1013" s="139"/>
      <c r="E1013" s="140"/>
      <c r="F1013" s="141"/>
      <c r="G1013" s="71"/>
      <c r="H1013" s="16"/>
      <c r="I1013" s="247"/>
      <c r="J1013" s="4"/>
    </row>
    <row r="1014" spans="1:1024" ht="15.6" customHeight="1" x14ac:dyDescent="0.25">
      <c r="A1014" s="16"/>
      <c r="B1014" s="142"/>
      <c r="C1014" s="140"/>
      <c r="D1014" s="139"/>
      <c r="E1014" s="140"/>
      <c r="F1014" s="141"/>
      <c r="G1014" s="71"/>
      <c r="H1014" s="16"/>
      <c r="I1014" s="247"/>
      <c r="J1014" s="4"/>
    </row>
    <row r="1015" spans="1:1024" ht="15.6" customHeight="1" x14ac:dyDescent="0.25">
      <c r="A1015" s="16"/>
      <c r="B1015" s="142"/>
      <c r="C1015" s="140"/>
      <c r="D1015" s="139"/>
      <c r="E1015" s="140"/>
      <c r="F1015" s="141"/>
      <c r="G1015" s="71"/>
      <c r="H1015" s="16"/>
      <c r="I1015" s="247"/>
      <c r="J1015" s="4"/>
    </row>
    <row r="1016" spans="1:1024" ht="15.6" customHeight="1" x14ac:dyDescent="0.25">
      <c r="A1016" s="16"/>
      <c r="B1016" s="142"/>
      <c r="C1016" s="140"/>
      <c r="D1016" s="139"/>
      <c r="E1016" s="140"/>
      <c r="F1016" s="141"/>
      <c r="G1016" s="71"/>
      <c r="H1016" s="16"/>
      <c r="I1016" s="247"/>
      <c r="J1016" s="4"/>
    </row>
    <row r="1017" spans="1:1024" ht="15.6" customHeight="1" x14ac:dyDescent="0.25">
      <c r="A1017" s="16"/>
      <c r="B1017" s="142"/>
      <c r="C1017" s="140"/>
      <c r="D1017" s="139"/>
      <c r="E1017" s="140"/>
      <c r="F1017" s="141"/>
      <c r="G1017" s="71"/>
      <c r="H1017" s="16"/>
      <c r="I1017" s="247"/>
      <c r="J1017" s="4"/>
    </row>
    <row r="1018" spans="1:1024" ht="15.6" customHeight="1" x14ac:dyDescent="0.25">
      <c r="A1018" s="16"/>
      <c r="B1018" s="142"/>
      <c r="C1018" s="140"/>
      <c r="D1018" s="139"/>
      <c r="E1018" s="140"/>
      <c r="F1018" s="141"/>
      <c r="G1018" s="71"/>
      <c r="H1018" s="16"/>
      <c r="I1018" s="247"/>
      <c r="J1018" s="4"/>
    </row>
    <row r="1019" spans="1:1024" ht="15.6" customHeight="1" x14ac:dyDescent="0.25">
      <c r="A1019" s="16"/>
      <c r="B1019" s="142"/>
      <c r="C1019" s="140"/>
      <c r="D1019" s="139"/>
      <c r="E1019" s="140"/>
      <c r="F1019" s="141"/>
      <c r="G1019" s="71"/>
      <c r="H1019" s="16"/>
      <c r="I1019" s="247"/>
      <c r="J1019" s="4"/>
    </row>
    <row r="1020" spans="1:1024" ht="15.6" customHeight="1" x14ac:dyDescent="0.25">
      <c r="A1020" s="16"/>
      <c r="B1020" s="70"/>
      <c r="C1020" s="140"/>
      <c r="D1020" s="141"/>
      <c r="E1020" s="141"/>
      <c r="F1020" s="141"/>
      <c r="G1020" s="71"/>
      <c r="H1020" s="16"/>
      <c r="I1020" s="7"/>
      <c r="J1020" s="4"/>
    </row>
    <row r="1021" spans="1:1024" s="181" customFormat="1" ht="23.25" customHeight="1" x14ac:dyDescent="0.25">
      <c r="A1021" s="261" t="s">
        <v>174</v>
      </c>
      <c r="B1021" s="411" t="s">
        <v>175</v>
      </c>
      <c r="C1021" s="411"/>
      <c r="D1021" s="411"/>
      <c r="E1021" s="411"/>
      <c r="F1021" s="411"/>
      <c r="G1021" s="411"/>
      <c r="H1021" s="262" t="s">
        <v>129</v>
      </c>
      <c r="I1021" s="263">
        <f>SUM(D1030)</f>
        <v>5</v>
      </c>
      <c r="J1021" s="179"/>
      <c r="K1021" s="180"/>
      <c r="L1021" s="180"/>
      <c r="M1021" s="180"/>
      <c r="N1021" s="180"/>
      <c r="O1021" s="180"/>
      <c r="P1021" s="180"/>
      <c r="Q1021" s="180"/>
      <c r="R1021" s="180"/>
      <c r="S1021" s="180"/>
      <c r="T1021" s="180"/>
      <c r="U1021" s="180"/>
      <c r="V1021" s="180"/>
      <c r="W1021" s="180"/>
      <c r="X1021" s="180"/>
      <c r="Y1021" s="180"/>
      <c r="Z1021" s="180"/>
      <c r="AA1021" s="180"/>
      <c r="AB1021" s="180"/>
      <c r="AC1021" s="180"/>
      <c r="AD1021" s="180"/>
      <c r="AE1021" s="180"/>
      <c r="AF1021" s="180"/>
      <c r="AG1021" s="180"/>
      <c r="AH1021" s="180"/>
      <c r="AI1021" s="180"/>
      <c r="AJ1021" s="180"/>
      <c r="AK1021" s="180"/>
      <c r="AL1021" s="180"/>
      <c r="AM1021" s="180"/>
      <c r="AN1021" s="180"/>
      <c r="AO1021" s="180"/>
      <c r="AP1021" s="180"/>
      <c r="AQ1021" s="180"/>
      <c r="AR1021" s="180"/>
      <c r="AS1021" s="180"/>
      <c r="AT1021" s="180"/>
      <c r="AU1021" s="180"/>
      <c r="AV1021" s="180"/>
      <c r="AW1021" s="180"/>
      <c r="AX1021" s="180"/>
      <c r="AY1021" s="180"/>
      <c r="AZ1021" s="180"/>
      <c r="BA1021" s="180"/>
      <c r="BB1021" s="180"/>
      <c r="BC1021" s="180"/>
      <c r="BD1021" s="180"/>
      <c r="BE1021" s="180"/>
      <c r="BF1021" s="180"/>
      <c r="BG1021" s="180"/>
      <c r="BH1021" s="180"/>
      <c r="BI1021" s="180"/>
      <c r="BJ1021" s="180"/>
      <c r="BK1021" s="180"/>
      <c r="BL1021" s="180"/>
      <c r="BM1021" s="180"/>
      <c r="BN1021" s="180"/>
      <c r="BO1021" s="180"/>
      <c r="BP1021" s="180"/>
      <c r="BQ1021" s="180"/>
      <c r="BR1021" s="180"/>
      <c r="BS1021" s="180"/>
      <c r="BT1021" s="180"/>
      <c r="BU1021" s="180"/>
      <c r="BV1021" s="180"/>
      <c r="BW1021" s="180"/>
      <c r="BX1021" s="180"/>
      <c r="BY1021" s="180"/>
      <c r="BZ1021" s="180"/>
      <c r="CA1021" s="180"/>
      <c r="CB1021" s="180"/>
      <c r="CC1021" s="180"/>
      <c r="CD1021" s="180"/>
      <c r="CE1021" s="180"/>
      <c r="CF1021" s="180"/>
      <c r="CG1021" s="180"/>
      <c r="CH1021" s="180"/>
      <c r="CI1021" s="180"/>
      <c r="CJ1021" s="180"/>
      <c r="CK1021" s="180"/>
      <c r="CL1021" s="180"/>
      <c r="CM1021" s="180"/>
      <c r="CN1021" s="180"/>
      <c r="CO1021" s="180"/>
      <c r="CP1021" s="180"/>
      <c r="CQ1021" s="180"/>
      <c r="CR1021" s="180"/>
      <c r="CS1021" s="180"/>
      <c r="CT1021" s="180"/>
      <c r="CU1021" s="180"/>
      <c r="CV1021" s="180"/>
      <c r="CW1021" s="180"/>
      <c r="CX1021" s="180"/>
      <c r="CY1021" s="180"/>
      <c r="CZ1021" s="180"/>
      <c r="DA1021" s="180"/>
      <c r="DB1021" s="180"/>
      <c r="DC1021" s="180"/>
      <c r="DD1021" s="180"/>
      <c r="DE1021" s="180"/>
      <c r="DF1021" s="180"/>
      <c r="DG1021" s="180"/>
      <c r="DH1021" s="180"/>
      <c r="DI1021" s="180"/>
      <c r="DJ1021" s="180"/>
      <c r="DK1021" s="180"/>
      <c r="DL1021" s="180"/>
      <c r="DM1021" s="180"/>
      <c r="DN1021" s="180"/>
      <c r="DO1021" s="180"/>
      <c r="DP1021" s="180"/>
      <c r="DQ1021" s="180"/>
      <c r="DR1021" s="180"/>
      <c r="DS1021" s="180"/>
      <c r="DT1021" s="180"/>
      <c r="DU1021" s="180"/>
      <c r="DV1021" s="180"/>
      <c r="DW1021" s="180"/>
      <c r="DX1021" s="180"/>
      <c r="DY1021" s="180"/>
      <c r="DZ1021" s="180"/>
      <c r="EA1021" s="180"/>
      <c r="EB1021" s="180"/>
      <c r="EC1021" s="180"/>
      <c r="ED1021" s="180"/>
      <c r="EE1021" s="180"/>
      <c r="EF1021" s="180"/>
      <c r="EG1021" s="180"/>
      <c r="EH1021" s="180"/>
      <c r="EI1021" s="180"/>
      <c r="EJ1021" s="180"/>
      <c r="EK1021" s="180"/>
      <c r="EL1021" s="180"/>
      <c r="EM1021" s="180"/>
      <c r="EN1021" s="180"/>
      <c r="EO1021" s="180"/>
      <c r="EP1021" s="180"/>
      <c r="EQ1021" s="180"/>
      <c r="ER1021" s="180"/>
      <c r="ES1021" s="180"/>
      <c r="ET1021" s="180"/>
      <c r="EU1021" s="180"/>
      <c r="EV1021" s="180"/>
      <c r="EW1021" s="180"/>
      <c r="EX1021" s="180"/>
      <c r="EY1021" s="180"/>
      <c r="EZ1021" s="180"/>
      <c r="FA1021" s="180"/>
      <c r="FB1021" s="180"/>
      <c r="FC1021" s="180"/>
      <c r="FD1021" s="180"/>
      <c r="FE1021" s="180"/>
      <c r="FF1021" s="180"/>
      <c r="FG1021" s="180"/>
      <c r="FH1021" s="180"/>
      <c r="FI1021" s="180"/>
      <c r="FJ1021" s="180"/>
      <c r="FK1021" s="180"/>
      <c r="FL1021" s="180"/>
      <c r="FM1021" s="180"/>
      <c r="FN1021" s="180"/>
      <c r="FO1021" s="180"/>
      <c r="FP1021" s="180"/>
      <c r="FQ1021" s="180"/>
      <c r="FR1021" s="180"/>
      <c r="FS1021" s="180"/>
      <c r="FT1021" s="180"/>
      <c r="FU1021" s="180"/>
      <c r="FV1021" s="180"/>
      <c r="FW1021" s="180"/>
      <c r="FX1021" s="180"/>
      <c r="FY1021" s="180"/>
      <c r="FZ1021" s="180"/>
      <c r="GA1021" s="180"/>
      <c r="GB1021" s="180"/>
      <c r="GC1021" s="180"/>
      <c r="GD1021" s="180"/>
      <c r="GE1021" s="180"/>
      <c r="GF1021" s="180"/>
      <c r="GG1021" s="180"/>
      <c r="GH1021" s="180"/>
      <c r="GI1021" s="180"/>
      <c r="GJ1021" s="180"/>
      <c r="GK1021" s="180"/>
      <c r="GL1021" s="180"/>
      <c r="GM1021" s="180"/>
      <c r="GN1021" s="180"/>
      <c r="GO1021" s="180"/>
      <c r="GP1021" s="180"/>
      <c r="GQ1021" s="180"/>
      <c r="GR1021" s="180"/>
      <c r="GS1021" s="180"/>
      <c r="GT1021" s="180"/>
      <c r="GU1021" s="180"/>
      <c r="GV1021" s="180"/>
      <c r="GW1021" s="180"/>
      <c r="GX1021" s="180"/>
      <c r="GY1021" s="180"/>
      <c r="GZ1021" s="180"/>
      <c r="HA1021" s="180"/>
      <c r="HB1021" s="180"/>
      <c r="HC1021" s="180"/>
      <c r="HD1021" s="180"/>
      <c r="HE1021" s="180"/>
      <c r="HF1021" s="180"/>
      <c r="HG1021" s="180"/>
      <c r="HH1021" s="180"/>
      <c r="HI1021" s="180"/>
      <c r="HJ1021" s="180"/>
      <c r="HK1021" s="180"/>
      <c r="HL1021" s="180"/>
      <c r="HM1021" s="180"/>
      <c r="HN1021" s="180"/>
      <c r="HO1021" s="180"/>
      <c r="HP1021" s="180"/>
      <c r="HQ1021" s="180"/>
      <c r="HR1021" s="180"/>
      <c r="HS1021" s="180"/>
      <c r="HT1021" s="180"/>
      <c r="HU1021" s="180"/>
      <c r="HV1021" s="180"/>
      <c r="HW1021" s="180"/>
      <c r="HX1021" s="180"/>
      <c r="HY1021" s="180"/>
      <c r="HZ1021" s="180"/>
      <c r="IA1021" s="180"/>
      <c r="IB1021" s="180"/>
      <c r="IC1021" s="180"/>
      <c r="ID1021" s="180"/>
      <c r="IE1021" s="180"/>
      <c r="IF1021" s="180"/>
      <c r="IG1021" s="180"/>
      <c r="IH1021" s="180"/>
      <c r="II1021" s="180"/>
      <c r="IJ1021" s="180"/>
      <c r="IK1021" s="180"/>
      <c r="IL1021" s="180"/>
      <c r="IM1021" s="180"/>
      <c r="IN1021" s="180"/>
      <c r="IO1021" s="180"/>
      <c r="IP1021" s="180"/>
      <c r="IQ1021" s="180"/>
      <c r="IR1021" s="180"/>
      <c r="IS1021" s="180"/>
      <c r="IT1021" s="180"/>
      <c r="IU1021" s="180"/>
      <c r="IV1021" s="180"/>
      <c r="IW1021" s="180"/>
      <c r="IX1021" s="180"/>
      <c r="IY1021" s="180"/>
      <c r="IZ1021" s="180"/>
      <c r="JA1021" s="180"/>
      <c r="JB1021" s="180"/>
      <c r="JC1021" s="180"/>
      <c r="JD1021" s="180"/>
      <c r="JE1021" s="180"/>
      <c r="JF1021" s="180"/>
      <c r="JG1021" s="180"/>
      <c r="JH1021" s="180"/>
      <c r="JI1021" s="180"/>
      <c r="JJ1021" s="180"/>
      <c r="JK1021" s="180"/>
      <c r="JL1021" s="180"/>
      <c r="JM1021" s="180"/>
      <c r="JN1021" s="180"/>
      <c r="JO1021" s="180"/>
      <c r="JP1021" s="180"/>
      <c r="JQ1021" s="180"/>
      <c r="JR1021" s="180"/>
      <c r="JS1021" s="180"/>
      <c r="JT1021" s="180"/>
      <c r="JU1021" s="180"/>
      <c r="JV1021" s="180"/>
      <c r="JW1021" s="180"/>
      <c r="JX1021" s="180"/>
      <c r="JY1021" s="180"/>
      <c r="JZ1021" s="180"/>
      <c r="KA1021" s="180"/>
      <c r="KB1021" s="180"/>
      <c r="KC1021" s="180"/>
      <c r="KD1021" s="180"/>
      <c r="KE1021" s="180"/>
      <c r="KF1021" s="180"/>
      <c r="KG1021" s="180"/>
      <c r="KH1021" s="180"/>
      <c r="KI1021" s="180"/>
      <c r="KJ1021" s="180"/>
      <c r="KK1021" s="180"/>
      <c r="KL1021" s="180"/>
      <c r="KM1021" s="180"/>
      <c r="KN1021" s="180"/>
      <c r="KO1021" s="180"/>
      <c r="KP1021" s="180"/>
      <c r="KQ1021" s="180"/>
      <c r="KR1021" s="180"/>
      <c r="KS1021" s="180"/>
      <c r="KT1021" s="180"/>
      <c r="KU1021" s="180"/>
      <c r="KV1021" s="180"/>
      <c r="KW1021" s="180"/>
      <c r="KX1021" s="180"/>
      <c r="KY1021" s="180"/>
      <c r="KZ1021" s="180"/>
      <c r="LA1021" s="180"/>
      <c r="LB1021" s="180"/>
      <c r="LC1021" s="180"/>
      <c r="LD1021" s="180"/>
      <c r="LE1021" s="180"/>
      <c r="LF1021" s="180"/>
      <c r="LG1021" s="180"/>
      <c r="LH1021" s="180"/>
      <c r="LI1021" s="180"/>
      <c r="LJ1021" s="180"/>
      <c r="LK1021" s="180"/>
      <c r="LL1021" s="180"/>
      <c r="LM1021" s="180"/>
      <c r="LN1021" s="180"/>
      <c r="LO1021" s="180"/>
      <c r="LP1021" s="180"/>
      <c r="LQ1021" s="180"/>
      <c r="LR1021" s="180"/>
      <c r="LS1021" s="180"/>
      <c r="LT1021" s="180"/>
      <c r="LU1021" s="180"/>
      <c r="LV1021" s="180"/>
      <c r="LW1021" s="180"/>
      <c r="LX1021" s="180"/>
      <c r="LY1021" s="180"/>
      <c r="LZ1021" s="180"/>
      <c r="MA1021" s="180"/>
      <c r="MB1021" s="180"/>
      <c r="MC1021" s="180"/>
      <c r="MD1021" s="180"/>
      <c r="ME1021" s="180"/>
      <c r="MF1021" s="180"/>
      <c r="MG1021" s="180"/>
      <c r="MH1021" s="180"/>
      <c r="MI1021" s="180"/>
      <c r="MJ1021" s="180"/>
      <c r="MK1021" s="180"/>
      <c r="ML1021" s="180"/>
      <c r="MM1021" s="180"/>
      <c r="MN1021" s="180"/>
      <c r="MO1021" s="180"/>
      <c r="MP1021" s="180"/>
      <c r="MQ1021" s="180"/>
      <c r="MR1021" s="180"/>
      <c r="MS1021" s="180"/>
      <c r="MT1021" s="180"/>
      <c r="MU1021" s="180"/>
      <c r="MV1021" s="180"/>
      <c r="MW1021" s="180"/>
      <c r="MX1021" s="180"/>
      <c r="MY1021" s="180"/>
      <c r="MZ1021" s="180"/>
      <c r="NA1021" s="180"/>
      <c r="NB1021" s="180"/>
      <c r="NC1021" s="180"/>
      <c r="ND1021" s="180"/>
      <c r="NE1021" s="180"/>
      <c r="NF1021" s="180"/>
      <c r="NG1021" s="180"/>
      <c r="NH1021" s="180"/>
      <c r="NI1021" s="180"/>
      <c r="NJ1021" s="180"/>
      <c r="NK1021" s="180"/>
      <c r="NL1021" s="180"/>
      <c r="NM1021" s="180"/>
      <c r="NN1021" s="180"/>
      <c r="NO1021" s="180"/>
      <c r="NP1021" s="180"/>
      <c r="NQ1021" s="180"/>
      <c r="NR1021" s="180"/>
      <c r="NS1021" s="180"/>
      <c r="NT1021" s="180"/>
      <c r="NU1021" s="180"/>
      <c r="NV1021" s="180"/>
      <c r="NW1021" s="180"/>
      <c r="NX1021" s="180"/>
      <c r="NY1021" s="180"/>
      <c r="NZ1021" s="180"/>
      <c r="OA1021" s="180"/>
      <c r="OB1021" s="180"/>
      <c r="OC1021" s="180"/>
      <c r="OD1021" s="180"/>
      <c r="OE1021" s="180"/>
      <c r="OF1021" s="180"/>
      <c r="OG1021" s="180"/>
      <c r="OH1021" s="180"/>
      <c r="OI1021" s="180"/>
      <c r="OJ1021" s="180"/>
      <c r="OK1021" s="180"/>
      <c r="OL1021" s="180"/>
      <c r="OM1021" s="180"/>
      <c r="ON1021" s="180"/>
      <c r="OO1021" s="180"/>
      <c r="OP1021" s="180"/>
      <c r="OQ1021" s="180"/>
      <c r="OR1021" s="180"/>
      <c r="OS1021" s="180"/>
      <c r="OT1021" s="180"/>
      <c r="OU1021" s="180"/>
      <c r="OV1021" s="180"/>
      <c r="OW1021" s="180"/>
      <c r="OX1021" s="180"/>
      <c r="OY1021" s="180"/>
      <c r="OZ1021" s="180"/>
      <c r="PA1021" s="180"/>
      <c r="PB1021" s="180"/>
      <c r="PC1021" s="180"/>
      <c r="PD1021" s="180"/>
      <c r="PE1021" s="180"/>
      <c r="PF1021" s="180"/>
      <c r="PG1021" s="180"/>
      <c r="PH1021" s="180"/>
      <c r="PI1021" s="180"/>
      <c r="PJ1021" s="180"/>
      <c r="PK1021" s="180"/>
      <c r="PL1021" s="180"/>
      <c r="PM1021" s="180"/>
      <c r="PN1021" s="180"/>
      <c r="PO1021" s="180"/>
      <c r="PP1021" s="180"/>
      <c r="PQ1021" s="180"/>
      <c r="PR1021" s="180"/>
      <c r="PS1021" s="180"/>
      <c r="PT1021" s="180"/>
      <c r="PU1021" s="180"/>
      <c r="PV1021" s="180"/>
      <c r="PW1021" s="180"/>
      <c r="PX1021" s="180"/>
      <c r="PY1021" s="180"/>
      <c r="PZ1021" s="180"/>
      <c r="QA1021" s="180"/>
      <c r="QB1021" s="180"/>
      <c r="QC1021" s="180"/>
      <c r="QD1021" s="180"/>
      <c r="QE1021" s="180"/>
      <c r="QF1021" s="180"/>
      <c r="QG1021" s="180"/>
      <c r="QH1021" s="180"/>
      <c r="QI1021" s="180"/>
      <c r="QJ1021" s="180"/>
      <c r="QK1021" s="180"/>
      <c r="QL1021" s="180"/>
      <c r="QM1021" s="180"/>
      <c r="QN1021" s="180"/>
      <c r="QO1021" s="180"/>
      <c r="QP1021" s="180"/>
      <c r="QQ1021" s="180"/>
      <c r="QR1021" s="180"/>
      <c r="QS1021" s="180"/>
      <c r="QT1021" s="180"/>
      <c r="QU1021" s="180"/>
      <c r="QV1021" s="180"/>
      <c r="QW1021" s="180"/>
      <c r="QX1021" s="180"/>
      <c r="QY1021" s="180"/>
      <c r="QZ1021" s="180"/>
      <c r="RA1021" s="180"/>
      <c r="RB1021" s="180"/>
      <c r="RC1021" s="180"/>
      <c r="RD1021" s="180"/>
      <c r="RE1021" s="180"/>
      <c r="RF1021" s="180"/>
      <c r="RG1021" s="180"/>
      <c r="RH1021" s="180"/>
      <c r="RI1021" s="180"/>
      <c r="RJ1021" s="180"/>
      <c r="RK1021" s="180"/>
      <c r="RL1021" s="180"/>
      <c r="RM1021" s="180"/>
      <c r="RN1021" s="180"/>
      <c r="RO1021" s="180"/>
      <c r="RP1021" s="180"/>
      <c r="RQ1021" s="180"/>
      <c r="RR1021" s="180"/>
      <c r="RS1021" s="180"/>
      <c r="RT1021" s="180"/>
      <c r="RU1021" s="180"/>
      <c r="RV1021" s="180"/>
      <c r="RW1021" s="180"/>
      <c r="RX1021" s="180"/>
      <c r="RY1021" s="180"/>
      <c r="RZ1021" s="180"/>
      <c r="SA1021" s="180"/>
      <c r="SB1021" s="180"/>
      <c r="SC1021" s="180"/>
      <c r="SD1021" s="180"/>
      <c r="SE1021" s="180"/>
      <c r="SF1021" s="180"/>
      <c r="SG1021" s="180"/>
      <c r="SH1021" s="180"/>
      <c r="SI1021" s="180"/>
      <c r="SJ1021" s="180"/>
      <c r="SK1021" s="180"/>
      <c r="SL1021" s="180"/>
      <c r="SM1021" s="180"/>
      <c r="SN1021" s="180"/>
      <c r="SO1021" s="180"/>
      <c r="SP1021" s="180"/>
      <c r="SQ1021" s="180"/>
      <c r="SR1021" s="180"/>
      <c r="SS1021" s="180"/>
      <c r="ST1021" s="180"/>
      <c r="SU1021" s="180"/>
      <c r="SV1021" s="180"/>
      <c r="SW1021" s="180"/>
      <c r="SX1021" s="180"/>
      <c r="SY1021" s="180"/>
      <c r="SZ1021" s="180"/>
      <c r="TA1021" s="180"/>
      <c r="TB1021" s="180"/>
      <c r="TC1021" s="180"/>
      <c r="TD1021" s="180"/>
      <c r="TE1021" s="180"/>
      <c r="TF1021" s="180"/>
      <c r="TG1021" s="180"/>
      <c r="TH1021" s="180"/>
      <c r="TI1021" s="180"/>
      <c r="TJ1021" s="180"/>
      <c r="TK1021" s="180"/>
      <c r="TL1021" s="180"/>
      <c r="TM1021" s="180"/>
      <c r="TN1021" s="180"/>
      <c r="TO1021" s="180"/>
      <c r="TP1021" s="180"/>
      <c r="TQ1021" s="180"/>
      <c r="TR1021" s="180"/>
      <c r="TS1021" s="180"/>
      <c r="TT1021" s="180"/>
      <c r="TU1021" s="180"/>
      <c r="TV1021" s="180"/>
      <c r="TW1021" s="180"/>
      <c r="TX1021" s="180"/>
      <c r="TY1021" s="180"/>
      <c r="TZ1021" s="180"/>
      <c r="UA1021" s="180"/>
      <c r="UB1021" s="180"/>
      <c r="UC1021" s="180"/>
      <c r="UD1021" s="180"/>
      <c r="UE1021" s="180"/>
      <c r="UF1021" s="180"/>
      <c r="UG1021" s="180"/>
      <c r="UH1021" s="180"/>
      <c r="UI1021" s="180"/>
      <c r="UJ1021" s="180"/>
      <c r="UK1021" s="180"/>
      <c r="UL1021" s="180"/>
      <c r="UM1021" s="180"/>
      <c r="UN1021" s="180"/>
      <c r="UO1021" s="180"/>
      <c r="UP1021" s="180"/>
      <c r="UQ1021" s="180"/>
      <c r="UR1021" s="180"/>
      <c r="US1021" s="180"/>
      <c r="UT1021" s="180"/>
      <c r="UU1021" s="180"/>
      <c r="UV1021" s="180"/>
      <c r="UW1021" s="180"/>
      <c r="UX1021" s="180"/>
      <c r="UY1021" s="180"/>
      <c r="UZ1021" s="180"/>
      <c r="VA1021" s="180"/>
      <c r="VB1021" s="180"/>
      <c r="VC1021" s="180"/>
      <c r="VD1021" s="180"/>
      <c r="VE1021" s="180"/>
      <c r="VF1021" s="180"/>
      <c r="VG1021" s="180"/>
      <c r="VH1021" s="180"/>
      <c r="VI1021" s="180"/>
      <c r="VJ1021" s="180"/>
      <c r="VK1021" s="180"/>
      <c r="VL1021" s="180"/>
      <c r="VM1021" s="180"/>
      <c r="VN1021" s="180"/>
      <c r="VO1021" s="180"/>
      <c r="VP1021" s="180"/>
      <c r="VQ1021" s="180"/>
      <c r="VR1021" s="180"/>
      <c r="VS1021" s="180"/>
      <c r="VT1021" s="180"/>
      <c r="VU1021" s="180"/>
      <c r="VV1021" s="180"/>
      <c r="VW1021" s="180"/>
      <c r="VX1021" s="180"/>
      <c r="VY1021" s="180"/>
      <c r="VZ1021" s="180"/>
      <c r="WA1021" s="180"/>
      <c r="WB1021" s="180"/>
      <c r="WC1021" s="180"/>
      <c r="WD1021" s="180"/>
      <c r="WE1021" s="180"/>
      <c r="WF1021" s="180"/>
      <c r="WG1021" s="180"/>
      <c r="WH1021" s="180"/>
      <c r="WI1021" s="180"/>
      <c r="WJ1021" s="180"/>
      <c r="WK1021" s="180"/>
      <c r="WL1021" s="180"/>
      <c r="WM1021" s="180"/>
      <c r="WN1021" s="180"/>
      <c r="WO1021" s="180"/>
      <c r="WP1021" s="180"/>
      <c r="WQ1021" s="180"/>
      <c r="WR1021" s="180"/>
      <c r="WS1021" s="180"/>
      <c r="WT1021" s="180"/>
      <c r="WU1021" s="180"/>
      <c r="WV1021" s="180"/>
      <c r="WW1021" s="180"/>
      <c r="WX1021" s="180"/>
      <c r="WY1021" s="180"/>
      <c r="WZ1021" s="180"/>
      <c r="XA1021" s="180"/>
      <c r="XB1021" s="180"/>
      <c r="XC1021" s="180"/>
      <c r="XD1021" s="180"/>
      <c r="XE1021" s="180"/>
      <c r="XF1021" s="180"/>
      <c r="XG1021" s="180"/>
      <c r="XH1021" s="180"/>
      <c r="XI1021" s="180"/>
      <c r="XJ1021" s="180"/>
      <c r="XK1021" s="180"/>
      <c r="XL1021" s="180"/>
      <c r="XM1021" s="180"/>
      <c r="XN1021" s="180"/>
      <c r="XO1021" s="180"/>
      <c r="XP1021" s="180"/>
      <c r="XQ1021" s="180"/>
      <c r="XR1021" s="180"/>
      <c r="XS1021" s="180"/>
      <c r="XT1021" s="180"/>
      <c r="XU1021" s="180"/>
      <c r="XV1021" s="180"/>
      <c r="XW1021" s="180"/>
      <c r="XX1021" s="180"/>
      <c r="XY1021" s="180"/>
      <c r="XZ1021" s="180"/>
      <c r="YA1021" s="180"/>
      <c r="YB1021" s="180"/>
      <c r="YC1021" s="180"/>
      <c r="YD1021" s="180"/>
      <c r="YE1021" s="180"/>
      <c r="YF1021" s="180"/>
      <c r="YG1021" s="180"/>
      <c r="YH1021" s="180"/>
      <c r="YI1021" s="180"/>
      <c r="YJ1021" s="180"/>
      <c r="YK1021" s="180"/>
      <c r="YL1021" s="180"/>
      <c r="YM1021" s="180"/>
      <c r="YN1021" s="180"/>
      <c r="YO1021" s="180"/>
      <c r="YP1021" s="180"/>
      <c r="YQ1021" s="180"/>
      <c r="YR1021" s="180"/>
      <c r="YS1021" s="180"/>
      <c r="YT1021" s="180"/>
      <c r="YU1021" s="180"/>
      <c r="YV1021" s="180"/>
      <c r="YW1021" s="180"/>
      <c r="YX1021" s="180"/>
      <c r="YY1021" s="180"/>
      <c r="YZ1021" s="180"/>
      <c r="ZA1021" s="180"/>
      <c r="ZB1021" s="180"/>
      <c r="ZC1021" s="180"/>
      <c r="ZD1021" s="180"/>
      <c r="ZE1021" s="180"/>
      <c r="ZF1021" s="180"/>
      <c r="ZG1021" s="180"/>
      <c r="ZH1021" s="180"/>
      <c r="ZI1021" s="180"/>
      <c r="ZJ1021" s="180"/>
      <c r="ZK1021" s="180"/>
      <c r="ZL1021" s="180"/>
      <c r="ZM1021" s="180"/>
      <c r="ZN1021" s="180"/>
      <c r="ZO1021" s="180"/>
      <c r="ZP1021" s="180"/>
      <c r="ZQ1021" s="180"/>
      <c r="ZR1021" s="180"/>
      <c r="ZS1021" s="180"/>
      <c r="ZT1021" s="180"/>
      <c r="ZU1021" s="180"/>
      <c r="ZV1021" s="180"/>
      <c r="ZW1021" s="180"/>
      <c r="ZX1021" s="180"/>
      <c r="ZY1021" s="180"/>
      <c r="ZZ1021" s="180"/>
      <c r="AAA1021" s="180"/>
      <c r="AAB1021" s="180"/>
      <c r="AAC1021" s="180"/>
      <c r="AAD1021" s="180"/>
      <c r="AAE1021" s="180"/>
      <c r="AAF1021" s="180"/>
      <c r="AAG1021" s="180"/>
      <c r="AAH1021" s="180"/>
      <c r="AAI1021" s="180"/>
      <c r="AAJ1021" s="180"/>
      <c r="AAK1021" s="180"/>
      <c r="AAL1021" s="180"/>
      <c r="AAM1021" s="180"/>
      <c r="AAN1021" s="180"/>
      <c r="AAO1021" s="180"/>
      <c r="AAP1021" s="180"/>
      <c r="AAQ1021" s="180"/>
      <c r="AAR1021" s="180"/>
      <c r="AAS1021" s="180"/>
      <c r="AAT1021" s="180"/>
      <c r="AAU1021" s="180"/>
      <c r="AAV1021" s="180"/>
      <c r="AAW1021" s="180"/>
      <c r="AAX1021" s="180"/>
      <c r="AAY1021" s="180"/>
      <c r="AAZ1021" s="180"/>
      <c r="ABA1021" s="180"/>
      <c r="ABB1021" s="180"/>
      <c r="ABC1021" s="180"/>
      <c r="ABD1021" s="180"/>
      <c r="ABE1021" s="180"/>
      <c r="ABF1021" s="180"/>
      <c r="ABG1021" s="180"/>
      <c r="ABH1021" s="180"/>
      <c r="ABI1021" s="180"/>
      <c r="ABJ1021" s="180"/>
      <c r="ABK1021" s="180"/>
      <c r="ABL1021" s="180"/>
      <c r="ABM1021" s="180"/>
      <c r="ABN1021" s="180"/>
      <c r="ABO1021" s="180"/>
      <c r="ABP1021" s="180"/>
      <c r="ABQ1021" s="180"/>
      <c r="ABR1021" s="180"/>
      <c r="ABS1021" s="180"/>
      <c r="ABT1021" s="180"/>
      <c r="ABU1021" s="180"/>
      <c r="ABV1021" s="180"/>
      <c r="ABW1021" s="180"/>
      <c r="ABX1021" s="180"/>
      <c r="ABY1021" s="180"/>
      <c r="ABZ1021" s="180"/>
      <c r="ACA1021" s="180"/>
      <c r="ACB1021" s="180"/>
      <c r="ACC1021" s="180"/>
      <c r="ACD1021" s="180"/>
      <c r="ACE1021" s="180"/>
      <c r="ACF1021" s="180"/>
      <c r="ACG1021" s="180"/>
      <c r="ACH1021" s="180"/>
      <c r="ACI1021" s="180"/>
      <c r="ACJ1021" s="180"/>
      <c r="ACK1021" s="180"/>
      <c r="ACL1021" s="180"/>
      <c r="ACM1021" s="180"/>
      <c r="ACN1021" s="180"/>
      <c r="ACO1021" s="180"/>
      <c r="ACP1021" s="180"/>
      <c r="ACQ1021" s="180"/>
      <c r="ACR1021" s="180"/>
      <c r="ACS1021" s="180"/>
      <c r="ACT1021" s="180"/>
      <c r="ACU1021" s="180"/>
      <c r="ACV1021" s="180"/>
      <c r="ACW1021" s="180"/>
      <c r="ACX1021" s="180"/>
      <c r="ACY1021" s="180"/>
      <c r="ACZ1021" s="180"/>
      <c r="ADA1021" s="180"/>
      <c r="ADB1021" s="180"/>
      <c r="ADC1021" s="180"/>
      <c r="ADD1021" s="180"/>
      <c r="ADE1021" s="180"/>
      <c r="ADF1021" s="180"/>
      <c r="ADG1021" s="180"/>
      <c r="ADH1021" s="180"/>
      <c r="ADI1021" s="180"/>
      <c r="ADJ1021" s="180"/>
      <c r="ADK1021" s="180"/>
      <c r="ADL1021" s="180"/>
      <c r="ADM1021" s="180"/>
      <c r="ADN1021" s="180"/>
      <c r="ADO1021" s="180"/>
      <c r="ADP1021" s="180"/>
      <c r="ADQ1021" s="180"/>
      <c r="ADR1021" s="180"/>
      <c r="ADS1021" s="180"/>
      <c r="ADT1021" s="180"/>
      <c r="ADU1021" s="180"/>
      <c r="ADV1021" s="180"/>
      <c r="ADW1021" s="180"/>
      <c r="ADX1021" s="180"/>
      <c r="ADY1021" s="180"/>
      <c r="ADZ1021" s="180"/>
      <c r="AEA1021" s="180"/>
      <c r="AEB1021" s="180"/>
      <c r="AEC1021" s="180"/>
      <c r="AED1021" s="180"/>
      <c r="AEE1021" s="180"/>
      <c r="AEF1021" s="180"/>
      <c r="AEG1021" s="180"/>
      <c r="AEH1021" s="180"/>
      <c r="AEI1021" s="180"/>
      <c r="AEJ1021" s="180"/>
      <c r="AEK1021" s="180"/>
      <c r="AEL1021" s="180"/>
      <c r="AEM1021" s="180"/>
      <c r="AEN1021" s="180"/>
      <c r="AEO1021" s="180"/>
      <c r="AEP1021" s="180"/>
      <c r="AEQ1021" s="180"/>
      <c r="AER1021" s="180"/>
      <c r="AES1021" s="180"/>
      <c r="AET1021" s="180"/>
      <c r="AEU1021" s="180"/>
      <c r="AEV1021" s="180"/>
      <c r="AEW1021" s="180"/>
      <c r="AEX1021" s="180"/>
      <c r="AEY1021" s="180"/>
      <c r="AEZ1021" s="180"/>
      <c r="AFA1021" s="180"/>
      <c r="AFB1021" s="180"/>
      <c r="AFC1021" s="180"/>
      <c r="AFD1021" s="180"/>
      <c r="AFE1021" s="180"/>
      <c r="AFF1021" s="180"/>
      <c r="AFG1021" s="180"/>
      <c r="AFH1021" s="180"/>
      <c r="AFI1021" s="180"/>
      <c r="AFJ1021" s="180"/>
      <c r="AFK1021" s="180"/>
      <c r="AFL1021" s="180"/>
      <c r="AFM1021" s="180"/>
      <c r="AFN1021" s="180"/>
      <c r="AFO1021" s="180"/>
      <c r="AFP1021" s="180"/>
      <c r="AFQ1021" s="180"/>
      <c r="AFR1021" s="180"/>
      <c r="AFS1021" s="180"/>
      <c r="AFT1021" s="180"/>
      <c r="AFU1021" s="180"/>
      <c r="AFV1021" s="180"/>
      <c r="AFW1021" s="180"/>
      <c r="AFX1021" s="180"/>
      <c r="AFY1021" s="180"/>
      <c r="AFZ1021" s="180"/>
      <c r="AGA1021" s="180"/>
      <c r="AGB1021" s="180"/>
      <c r="AGC1021" s="180"/>
      <c r="AGD1021" s="180"/>
      <c r="AGE1021" s="180"/>
      <c r="AGF1021" s="180"/>
      <c r="AGG1021" s="180"/>
      <c r="AGH1021" s="180"/>
      <c r="AGI1021" s="180"/>
      <c r="AGJ1021" s="180"/>
      <c r="AGK1021" s="180"/>
      <c r="AGL1021" s="180"/>
      <c r="AGM1021" s="180"/>
      <c r="AGN1021" s="180"/>
      <c r="AGO1021" s="180"/>
      <c r="AGP1021" s="180"/>
      <c r="AGQ1021" s="180"/>
      <c r="AGR1021" s="180"/>
      <c r="AGS1021" s="180"/>
      <c r="AGT1021" s="180"/>
      <c r="AGU1021" s="180"/>
      <c r="AGV1021" s="180"/>
      <c r="AGW1021" s="180"/>
      <c r="AGX1021" s="180"/>
      <c r="AGY1021" s="180"/>
      <c r="AGZ1021" s="180"/>
      <c r="AHA1021" s="180"/>
      <c r="AHB1021" s="180"/>
      <c r="AHC1021" s="180"/>
      <c r="AHD1021" s="180"/>
      <c r="AHE1021" s="180"/>
      <c r="AHF1021" s="180"/>
      <c r="AHG1021" s="180"/>
      <c r="AHH1021" s="180"/>
      <c r="AHI1021" s="180"/>
      <c r="AHJ1021" s="180"/>
      <c r="AHK1021" s="180"/>
      <c r="AHL1021" s="180"/>
      <c r="AHM1021" s="180"/>
      <c r="AHN1021" s="180"/>
      <c r="AHO1021" s="180"/>
      <c r="AHP1021" s="180"/>
      <c r="AHQ1021" s="180"/>
      <c r="AHR1021" s="180"/>
      <c r="AHS1021" s="180"/>
      <c r="AHT1021" s="180"/>
      <c r="AHU1021" s="180"/>
      <c r="AHV1021" s="180"/>
      <c r="AHW1021" s="180"/>
      <c r="AHX1021" s="180"/>
      <c r="AHY1021" s="180"/>
      <c r="AHZ1021" s="180"/>
      <c r="AIA1021" s="180"/>
      <c r="AIB1021" s="180"/>
      <c r="AIC1021" s="180"/>
      <c r="AID1021" s="180"/>
      <c r="AIE1021" s="180"/>
      <c r="AIF1021" s="180"/>
      <c r="AIG1021" s="180"/>
      <c r="AIH1021" s="180"/>
      <c r="AII1021" s="180"/>
      <c r="AIJ1021" s="180"/>
      <c r="AIK1021" s="180"/>
      <c r="AIL1021" s="180"/>
      <c r="AIM1021" s="180"/>
      <c r="AIN1021" s="180"/>
      <c r="AIO1021" s="180"/>
      <c r="AIP1021" s="180"/>
      <c r="AIQ1021" s="180"/>
      <c r="AIR1021" s="180"/>
      <c r="AIS1021" s="180"/>
      <c r="AIT1021" s="180"/>
      <c r="AIU1021" s="180"/>
      <c r="AIV1021" s="180"/>
      <c r="AIW1021" s="180"/>
      <c r="AIX1021" s="180"/>
      <c r="AIY1021" s="180"/>
      <c r="AIZ1021" s="180"/>
      <c r="AJA1021" s="180"/>
      <c r="AJB1021" s="180"/>
      <c r="AJC1021" s="180"/>
      <c r="AJD1021" s="180"/>
      <c r="AJE1021" s="180"/>
      <c r="AJF1021" s="180"/>
      <c r="AJG1021" s="180"/>
      <c r="AJH1021" s="180"/>
      <c r="AJI1021" s="180"/>
      <c r="AJJ1021" s="180"/>
      <c r="AJK1021" s="180"/>
      <c r="AJL1021" s="180"/>
      <c r="AJM1021" s="180"/>
      <c r="AJN1021" s="180"/>
      <c r="AJO1021" s="180"/>
      <c r="AJP1021" s="180"/>
      <c r="AJQ1021" s="180"/>
      <c r="AJR1021" s="180"/>
      <c r="AJS1021" s="180"/>
      <c r="AJT1021" s="180"/>
      <c r="AJU1021" s="180"/>
      <c r="AJV1021" s="180"/>
      <c r="AJW1021" s="180"/>
      <c r="AJX1021" s="180"/>
      <c r="AJY1021" s="180"/>
      <c r="AJZ1021" s="180"/>
      <c r="AKA1021" s="180"/>
      <c r="AKB1021" s="180"/>
      <c r="AKC1021" s="180"/>
      <c r="AKD1021" s="180"/>
      <c r="AKE1021" s="180"/>
      <c r="AKF1021" s="180"/>
      <c r="AKG1021" s="180"/>
      <c r="AKH1021" s="180"/>
      <c r="AKI1021" s="180"/>
      <c r="AKJ1021" s="180"/>
      <c r="AKK1021" s="180"/>
      <c r="AKL1021" s="180"/>
      <c r="AKM1021" s="180"/>
      <c r="AKN1021" s="180"/>
      <c r="AKO1021" s="180"/>
      <c r="AKP1021" s="180"/>
      <c r="AKQ1021" s="180"/>
      <c r="AKR1021" s="180"/>
      <c r="AKS1021" s="180"/>
      <c r="AKT1021" s="180"/>
      <c r="AKU1021" s="180"/>
      <c r="AKV1021" s="180"/>
      <c r="AKW1021" s="180"/>
      <c r="AKX1021" s="180"/>
      <c r="AKY1021" s="180"/>
      <c r="AKZ1021" s="180"/>
      <c r="ALA1021" s="180"/>
      <c r="ALB1021" s="180"/>
      <c r="ALC1021" s="180"/>
      <c r="ALD1021" s="180"/>
      <c r="ALE1021" s="180"/>
      <c r="ALF1021" s="180"/>
      <c r="ALG1021" s="180"/>
      <c r="ALH1021" s="180"/>
      <c r="ALI1021" s="180"/>
      <c r="ALJ1021" s="180"/>
      <c r="ALK1021" s="180"/>
      <c r="ALL1021" s="180"/>
      <c r="ALM1021" s="180"/>
      <c r="ALN1021" s="180"/>
      <c r="ALO1021" s="180"/>
      <c r="ALP1021" s="180"/>
      <c r="ALQ1021" s="180"/>
      <c r="ALR1021" s="180"/>
      <c r="ALS1021" s="180"/>
      <c r="ALT1021" s="180"/>
      <c r="ALU1021" s="180"/>
      <c r="ALV1021" s="180"/>
      <c r="ALW1021" s="180"/>
      <c r="ALX1021" s="180"/>
      <c r="ALY1021" s="180"/>
      <c r="ALZ1021" s="180"/>
      <c r="AMA1021" s="180"/>
      <c r="AMB1021" s="180"/>
      <c r="AMC1021" s="180"/>
      <c r="AMD1021" s="180"/>
      <c r="AME1021" s="180"/>
      <c r="AMF1021" s="180"/>
      <c r="AMG1021" s="180"/>
      <c r="AMH1021" s="180"/>
      <c r="AMI1021" s="180"/>
      <c r="AMJ1021" s="180"/>
    </row>
    <row r="1022" spans="1:1024" ht="15.6" customHeight="1" x14ac:dyDescent="0.25">
      <c r="A1022" s="16"/>
      <c r="B1022" s="217"/>
      <c r="C1022" s="140"/>
      <c r="D1022" s="141"/>
      <c r="E1022" s="141"/>
      <c r="F1022" s="141"/>
      <c r="G1022" s="71"/>
      <c r="H1022" s="16"/>
      <c r="I1022" s="218"/>
      <c r="J1022" s="4"/>
    </row>
    <row r="1023" spans="1:1024" ht="15.6" customHeight="1" x14ac:dyDescent="0.25">
      <c r="A1023" s="16"/>
      <c r="B1023" s="143" t="s">
        <v>226</v>
      </c>
      <c r="C1023" s="140"/>
      <c r="D1023" s="141"/>
      <c r="E1023" s="141"/>
      <c r="F1023" s="141"/>
      <c r="G1023" s="141"/>
      <c r="H1023" s="16"/>
      <c r="I1023" s="247"/>
      <c r="J1023" s="4"/>
    </row>
    <row r="1024" spans="1:1024" ht="15.6" customHeight="1" x14ac:dyDescent="0.25">
      <c r="A1024" s="16"/>
      <c r="B1024" s="243"/>
      <c r="C1024" s="140"/>
      <c r="D1024" s="141"/>
      <c r="E1024" s="141"/>
      <c r="F1024" s="141"/>
      <c r="G1024" s="141"/>
      <c r="H1024" s="16"/>
      <c r="I1024" s="247"/>
      <c r="J1024" s="4"/>
    </row>
    <row r="1025" spans="1:10" ht="15" customHeight="1" x14ac:dyDescent="0.25">
      <c r="A1025" s="16"/>
      <c r="B1025" s="143" t="s">
        <v>227</v>
      </c>
      <c r="C1025" s="140"/>
      <c r="D1025" s="141"/>
      <c r="E1025" s="141"/>
      <c r="F1025" s="144">
        <v>1</v>
      </c>
      <c r="G1025" s="145" t="s">
        <v>6</v>
      </c>
      <c r="H1025" s="16"/>
      <c r="I1025" s="218"/>
      <c r="J1025" s="4"/>
    </row>
    <row r="1026" spans="1:10" ht="15" customHeight="1" x14ac:dyDescent="0.25">
      <c r="A1026" s="16"/>
      <c r="B1026" s="143" t="s">
        <v>229</v>
      </c>
      <c r="C1026" s="140"/>
      <c r="D1026" s="141"/>
      <c r="E1026" s="141"/>
      <c r="F1026" s="144">
        <v>1</v>
      </c>
      <c r="G1026" s="145" t="s">
        <v>6</v>
      </c>
      <c r="H1026" s="16"/>
      <c r="I1026" s="247"/>
      <c r="J1026" s="4"/>
    </row>
    <row r="1027" spans="1:10" ht="15" customHeight="1" x14ac:dyDescent="0.25">
      <c r="A1027" s="16"/>
      <c r="B1027" s="143" t="s">
        <v>228</v>
      </c>
      <c r="C1027" s="140"/>
      <c r="D1027" s="141"/>
      <c r="E1027" s="141"/>
      <c r="F1027" s="144">
        <v>1</v>
      </c>
      <c r="G1027" s="145" t="s">
        <v>6</v>
      </c>
      <c r="H1027" s="16"/>
      <c r="I1027" s="247"/>
      <c r="J1027" s="4"/>
    </row>
    <row r="1028" spans="1:10" ht="15" customHeight="1" x14ac:dyDescent="0.25">
      <c r="A1028" s="16"/>
      <c r="B1028" s="143" t="s">
        <v>230</v>
      </c>
      <c r="C1028" s="140"/>
      <c r="D1028" s="141"/>
      <c r="E1028" s="141"/>
      <c r="F1028" s="144">
        <v>2</v>
      </c>
      <c r="G1028" s="145" t="s">
        <v>6</v>
      </c>
      <c r="H1028" s="16"/>
      <c r="I1028" s="247"/>
      <c r="J1028" s="4"/>
    </row>
    <row r="1029" spans="1:10" ht="15" customHeight="1" x14ac:dyDescent="0.25">
      <c r="A1029" s="16"/>
      <c r="B1029" s="143"/>
      <c r="C1029" s="140"/>
      <c r="D1029" s="141"/>
      <c r="E1029" s="141"/>
      <c r="F1029" s="144"/>
      <c r="G1029" s="145"/>
      <c r="H1029" s="16"/>
      <c r="I1029" s="247"/>
      <c r="J1029" s="4"/>
    </row>
    <row r="1030" spans="1:10" ht="15.6" customHeight="1" x14ac:dyDescent="0.25">
      <c r="A1030" s="16"/>
      <c r="B1030" s="142" t="s">
        <v>176</v>
      </c>
      <c r="C1030" s="140"/>
      <c r="D1030" s="139">
        <f>SUM(F1025:F1028)</f>
        <v>5</v>
      </c>
      <c r="E1030" s="140" t="s">
        <v>6</v>
      </c>
      <c r="F1030" s="141"/>
      <c r="G1030" s="71"/>
      <c r="H1030" s="16"/>
      <c r="I1030" s="218"/>
      <c r="J1030" s="4"/>
    </row>
    <row r="1031" spans="1:10" ht="15.6" customHeight="1" x14ac:dyDescent="0.25">
      <c r="A1031" s="16"/>
      <c r="B1031" s="217"/>
      <c r="C1031" s="140"/>
      <c r="D1031" s="141"/>
      <c r="E1031" s="141"/>
      <c r="F1031" s="141"/>
      <c r="G1031" s="71"/>
      <c r="H1031" s="16"/>
      <c r="I1031" s="218"/>
      <c r="J1031" s="4"/>
    </row>
    <row r="1032" spans="1:10" ht="15.6" customHeight="1" x14ac:dyDescent="0.25">
      <c r="A1032" s="16"/>
      <c r="B1032" s="217"/>
      <c r="C1032" s="140"/>
      <c r="D1032" s="141"/>
      <c r="E1032" s="141"/>
      <c r="F1032" s="141"/>
      <c r="G1032" s="71"/>
      <c r="H1032" s="16"/>
      <c r="I1032" s="218"/>
      <c r="J1032" s="4"/>
    </row>
    <row r="1033" spans="1:10" ht="15.6" customHeight="1" x14ac:dyDescent="0.25">
      <c r="A1033" s="16"/>
      <c r="B1033" s="217"/>
      <c r="C1033" s="140"/>
      <c r="D1033" s="141"/>
      <c r="E1033" s="141"/>
      <c r="F1033" s="141"/>
      <c r="G1033" s="71"/>
      <c r="H1033" s="16"/>
      <c r="I1033" s="218"/>
      <c r="J1033" s="4"/>
    </row>
    <row r="1034" spans="1:10" ht="15.6" customHeight="1" x14ac:dyDescent="0.25">
      <c r="A1034" s="16"/>
      <c r="B1034" s="217"/>
      <c r="C1034" s="140"/>
      <c r="D1034" s="141"/>
      <c r="E1034" s="141"/>
      <c r="F1034" s="141"/>
      <c r="G1034" s="71"/>
      <c r="H1034" s="16"/>
      <c r="I1034" s="218"/>
      <c r="J1034" s="4"/>
    </row>
    <row r="1035" spans="1:10" ht="15.6" customHeight="1" x14ac:dyDescent="0.25">
      <c r="A1035" s="16"/>
      <c r="B1035" s="217"/>
      <c r="C1035" s="140"/>
      <c r="D1035" s="141"/>
      <c r="E1035" s="141"/>
      <c r="F1035" s="141"/>
      <c r="G1035" s="71"/>
      <c r="H1035" s="16"/>
      <c r="I1035" s="218"/>
      <c r="J1035" s="4"/>
    </row>
    <row r="1036" spans="1:10" ht="15.6" customHeight="1" x14ac:dyDescent="0.25">
      <c r="A1036" s="16"/>
      <c r="B1036" s="217"/>
      <c r="C1036" s="140"/>
      <c r="D1036" s="141"/>
      <c r="E1036" s="141"/>
      <c r="F1036" s="141"/>
      <c r="G1036" s="71"/>
      <c r="H1036" s="16"/>
      <c r="I1036" s="218"/>
      <c r="J1036" s="4"/>
    </row>
    <row r="1037" spans="1:10" ht="15.6" customHeight="1" x14ac:dyDescent="0.25">
      <c r="A1037" s="16"/>
      <c r="B1037" s="217"/>
      <c r="C1037" s="140"/>
      <c r="D1037" s="141"/>
      <c r="E1037" s="141"/>
      <c r="F1037" s="141"/>
      <c r="G1037" s="71"/>
      <c r="H1037" s="16"/>
      <c r="I1037" s="218"/>
      <c r="J1037" s="4"/>
    </row>
    <row r="1038" spans="1:10" ht="15.6" customHeight="1" x14ac:dyDescent="0.25">
      <c r="A1038" s="16"/>
      <c r="B1038" s="217"/>
      <c r="C1038" s="140"/>
      <c r="D1038" s="141"/>
      <c r="E1038" s="141"/>
      <c r="F1038" s="141"/>
      <c r="G1038" s="71"/>
      <c r="H1038" s="16"/>
      <c r="I1038" s="218"/>
      <c r="J1038" s="4"/>
    </row>
    <row r="1039" spans="1:10" ht="15.6" customHeight="1" x14ac:dyDescent="0.25">
      <c r="A1039" s="16"/>
      <c r="B1039" s="217"/>
      <c r="C1039" s="140"/>
      <c r="D1039" s="141"/>
      <c r="E1039" s="141"/>
      <c r="F1039" s="141"/>
      <c r="G1039" s="71"/>
      <c r="H1039" s="16"/>
      <c r="I1039" s="218"/>
      <c r="J1039" s="4"/>
    </row>
    <row r="1040" spans="1:10" ht="15.6" customHeight="1" x14ac:dyDescent="0.25">
      <c r="A1040" s="16"/>
      <c r="B1040" s="217"/>
      <c r="C1040" s="140"/>
      <c r="D1040" s="141"/>
      <c r="E1040" s="141"/>
      <c r="F1040" s="141"/>
      <c r="G1040" s="71"/>
      <c r="H1040" s="16"/>
      <c r="I1040" s="218"/>
      <c r="J1040" s="4"/>
    </row>
    <row r="1041" spans="1:1024" ht="15.6" customHeight="1" x14ac:dyDescent="0.25">
      <c r="A1041" s="16"/>
      <c r="B1041" s="217"/>
      <c r="C1041" s="140"/>
      <c r="D1041" s="141"/>
      <c r="E1041" s="141"/>
      <c r="F1041" s="141"/>
      <c r="G1041" s="71"/>
      <c r="H1041" s="16"/>
      <c r="I1041" s="218"/>
      <c r="J1041" s="4"/>
    </row>
    <row r="1042" spans="1:1024" ht="15.6" customHeight="1" x14ac:dyDescent="0.25">
      <c r="A1042" s="16"/>
      <c r="B1042" s="217"/>
      <c r="C1042" s="140"/>
      <c r="D1042" s="141"/>
      <c r="E1042" s="141"/>
      <c r="F1042" s="141"/>
      <c r="G1042" s="71"/>
      <c r="H1042" s="16"/>
      <c r="I1042" s="218"/>
      <c r="J1042" s="4"/>
    </row>
    <row r="1043" spans="1:1024" ht="15.6" customHeight="1" x14ac:dyDescent="0.25">
      <c r="A1043" s="16"/>
      <c r="B1043" s="217"/>
      <c r="C1043" s="140"/>
      <c r="D1043" s="141"/>
      <c r="E1043" s="141"/>
      <c r="F1043" s="141"/>
      <c r="G1043" s="71"/>
      <c r="H1043" s="16"/>
      <c r="I1043" s="218"/>
      <c r="J1043" s="4"/>
    </row>
    <row r="1044" spans="1:1024" ht="15.6" customHeight="1" x14ac:dyDescent="0.25">
      <c r="A1044" s="16"/>
      <c r="B1044" s="217"/>
      <c r="C1044" s="140"/>
      <c r="D1044" s="141"/>
      <c r="E1044" s="141"/>
      <c r="F1044" s="141"/>
      <c r="G1044" s="71"/>
      <c r="H1044" s="16"/>
      <c r="I1044" s="218"/>
      <c r="J1044" s="4"/>
    </row>
    <row r="1045" spans="1:1024" ht="15.6" customHeight="1" x14ac:dyDescent="0.25">
      <c r="A1045" s="16"/>
      <c r="B1045" s="227"/>
      <c r="C1045" s="140"/>
      <c r="D1045" s="141"/>
      <c r="E1045" s="141"/>
      <c r="F1045" s="141"/>
      <c r="G1045" s="71"/>
      <c r="H1045" s="16"/>
      <c r="I1045" s="228"/>
      <c r="J1045" s="4"/>
    </row>
    <row r="1046" spans="1:1024" s="181" customFormat="1" ht="23.25" hidden="1" customHeight="1" x14ac:dyDescent="0.25">
      <c r="A1046" s="176" t="s">
        <v>205</v>
      </c>
      <c r="B1046" s="425" t="s">
        <v>206</v>
      </c>
      <c r="C1046" s="426"/>
      <c r="D1046" s="426"/>
      <c r="E1046" s="426"/>
      <c r="F1046" s="426"/>
      <c r="G1046" s="427"/>
      <c r="H1046" s="177" t="s">
        <v>129</v>
      </c>
      <c r="I1046" s="178">
        <f>D1052</f>
        <v>1</v>
      </c>
      <c r="J1046" s="179"/>
      <c r="K1046" s="180"/>
      <c r="L1046" s="180"/>
      <c r="M1046" s="180"/>
      <c r="N1046" s="180"/>
      <c r="O1046" s="180"/>
      <c r="P1046" s="180"/>
      <c r="Q1046" s="180"/>
      <c r="R1046" s="180"/>
      <c r="S1046" s="180"/>
      <c r="T1046" s="180"/>
      <c r="U1046" s="180"/>
      <c r="V1046" s="180"/>
      <c r="W1046" s="180"/>
      <c r="X1046" s="180"/>
      <c r="Y1046" s="180"/>
      <c r="Z1046" s="180"/>
      <c r="AA1046" s="180"/>
      <c r="AB1046" s="180"/>
      <c r="AC1046" s="180"/>
      <c r="AD1046" s="180"/>
      <c r="AE1046" s="180"/>
      <c r="AF1046" s="180"/>
      <c r="AG1046" s="180"/>
      <c r="AH1046" s="180"/>
      <c r="AI1046" s="180"/>
      <c r="AJ1046" s="180"/>
      <c r="AK1046" s="180"/>
      <c r="AL1046" s="180"/>
      <c r="AM1046" s="180"/>
      <c r="AN1046" s="180"/>
      <c r="AO1046" s="180"/>
      <c r="AP1046" s="180"/>
      <c r="AQ1046" s="180"/>
      <c r="AR1046" s="180"/>
      <c r="AS1046" s="180"/>
      <c r="AT1046" s="180"/>
      <c r="AU1046" s="180"/>
      <c r="AV1046" s="180"/>
      <c r="AW1046" s="180"/>
      <c r="AX1046" s="180"/>
      <c r="AY1046" s="180"/>
      <c r="AZ1046" s="180"/>
      <c r="BA1046" s="180"/>
      <c r="BB1046" s="180"/>
      <c r="BC1046" s="180"/>
      <c r="BD1046" s="180"/>
      <c r="BE1046" s="180"/>
      <c r="BF1046" s="180"/>
      <c r="BG1046" s="180"/>
      <c r="BH1046" s="180"/>
      <c r="BI1046" s="180"/>
      <c r="BJ1046" s="180"/>
      <c r="BK1046" s="180"/>
      <c r="BL1046" s="180"/>
      <c r="BM1046" s="180"/>
      <c r="BN1046" s="180"/>
      <c r="BO1046" s="180"/>
      <c r="BP1046" s="180"/>
      <c r="BQ1046" s="180"/>
      <c r="BR1046" s="180"/>
      <c r="BS1046" s="180"/>
      <c r="BT1046" s="180"/>
      <c r="BU1046" s="180"/>
      <c r="BV1046" s="180"/>
      <c r="BW1046" s="180"/>
      <c r="BX1046" s="180"/>
      <c r="BY1046" s="180"/>
      <c r="BZ1046" s="180"/>
      <c r="CA1046" s="180"/>
      <c r="CB1046" s="180"/>
      <c r="CC1046" s="180"/>
      <c r="CD1046" s="180"/>
      <c r="CE1046" s="180"/>
      <c r="CF1046" s="180"/>
      <c r="CG1046" s="180"/>
      <c r="CH1046" s="180"/>
      <c r="CI1046" s="180"/>
      <c r="CJ1046" s="180"/>
      <c r="CK1046" s="180"/>
      <c r="CL1046" s="180"/>
      <c r="CM1046" s="180"/>
      <c r="CN1046" s="180"/>
      <c r="CO1046" s="180"/>
      <c r="CP1046" s="180"/>
      <c r="CQ1046" s="180"/>
      <c r="CR1046" s="180"/>
      <c r="CS1046" s="180"/>
      <c r="CT1046" s="180"/>
      <c r="CU1046" s="180"/>
      <c r="CV1046" s="180"/>
      <c r="CW1046" s="180"/>
      <c r="CX1046" s="180"/>
      <c r="CY1046" s="180"/>
      <c r="CZ1046" s="180"/>
      <c r="DA1046" s="180"/>
      <c r="DB1046" s="180"/>
      <c r="DC1046" s="180"/>
      <c r="DD1046" s="180"/>
      <c r="DE1046" s="180"/>
      <c r="DF1046" s="180"/>
      <c r="DG1046" s="180"/>
      <c r="DH1046" s="180"/>
      <c r="DI1046" s="180"/>
      <c r="DJ1046" s="180"/>
      <c r="DK1046" s="180"/>
      <c r="DL1046" s="180"/>
      <c r="DM1046" s="180"/>
      <c r="DN1046" s="180"/>
      <c r="DO1046" s="180"/>
      <c r="DP1046" s="180"/>
      <c r="DQ1046" s="180"/>
      <c r="DR1046" s="180"/>
      <c r="DS1046" s="180"/>
      <c r="DT1046" s="180"/>
      <c r="DU1046" s="180"/>
      <c r="DV1046" s="180"/>
      <c r="DW1046" s="180"/>
      <c r="DX1046" s="180"/>
      <c r="DY1046" s="180"/>
      <c r="DZ1046" s="180"/>
      <c r="EA1046" s="180"/>
      <c r="EB1046" s="180"/>
      <c r="EC1046" s="180"/>
      <c r="ED1046" s="180"/>
      <c r="EE1046" s="180"/>
      <c r="EF1046" s="180"/>
      <c r="EG1046" s="180"/>
      <c r="EH1046" s="180"/>
      <c r="EI1046" s="180"/>
      <c r="EJ1046" s="180"/>
      <c r="EK1046" s="180"/>
      <c r="EL1046" s="180"/>
      <c r="EM1046" s="180"/>
      <c r="EN1046" s="180"/>
      <c r="EO1046" s="180"/>
      <c r="EP1046" s="180"/>
      <c r="EQ1046" s="180"/>
      <c r="ER1046" s="180"/>
      <c r="ES1046" s="180"/>
      <c r="ET1046" s="180"/>
      <c r="EU1046" s="180"/>
      <c r="EV1046" s="180"/>
      <c r="EW1046" s="180"/>
      <c r="EX1046" s="180"/>
      <c r="EY1046" s="180"/>
      <c r="EZ1046" s="180"/>
      <c r="FA1046" s="180"/>
      <c r="FB1046" s="180"/>
      <c r="FC1046" s="180"/>
      <c r="FD1046" s="180"/>
      <c r="FE1046" s="180"/>
      <c r="FF1046" s="180"/>
      <c r="FG1046" s="180"/>
      <c r="FH1046" s="180"/>
      <c r="FI1046" s="180"/>
      <c r="FJ1046" s="180"/>
      <c r="FK1046" s="180"/>
      <c r="FL1046" s="180"/>
      <c r="FM1046" s="180"/>
      <c r="FN1046" s="180"/>
      <c r="FO1046" s="180"/>
      <c r="FP1046" s="180"/>
      <c r="FQ1046" s="180"/>
      <c r="FR1046" s="180"/>
      <c r="FS1046" s="180"/>
      <c r="FT1046" s="180"/>
      <c r="FU1046" s="180"/>
      <c r="FV1046" s="180"/>
      <c r="FW1046" s="180"/>
      <c r="FX1046" s="180"/>
      <c r="FY1046" s="180"/>
      <c r="FZ1046" s="180"/>
      <c r="GA1046" s="180"/>
      <c r="GB1046" s="180"/>
      <c r="GC1046" s="180"/>
      <c r="GD1046" s="180"/>
      <c r="GE1046" s="180"/>
      <c r="GF1046" s="180"/>
      <c r="GG1046" s="180"/>
      <c r="GH1046" s="180"/>
      <c r="GI1046" s="180"/>
      <c r="GJ1046" s="180"/>
      <c r="GK1046" s="180"/>
      <c r="GL1046" s="180"/>
      <c r="GM1046" s="180"/>
      <c r="GN1046" s="180"/>
      <c r="GO1046" s="180"/>
      <c r="GP1046" s="180"/>
      <c r="GQ1046" s="180"/>
      <c r="GR1046" s="180"/>
      <c r="GS1046" s="180"/>
      <c r="GT1046" s="180"/>
      <c r="GU1046" s="180"/>
      <c r="GV1046" s="180"/>
      <c r="GW1046" s="180"/>
      <c r="GX1046" s="180"/>
      <c r="GY1046" s="180"/>
      <c r="GZ1046" s="180"/>
      <c r="HA1046" s="180"/>
      <c r="HB1046" s="180"/>
      <c r="HC1046" s="180"/>
      <c r="HD1046" s="180"/>
      <c r="HE1046" s="180"/>
      <c r="HF1046" s="180"/>
      <c r="HG1046" s="180"/>
      <c r="HH1046" s="180"/>
      <c r="HI1046" s="180"/>
      <c r="HJ1046" s="180"/>
      <c r="HK1046" s="180"/>
      <c r="HL1046" s="180"/>
      <c r="HM1046" s="180"/>
      <c r="HN1046" s="180"/>
      <c r="HO1046" s="180"/>
      <c r="HP1046" s="180"/>
      <c r="HQ1046" s="180"/>
      <c r="HR1046" s="180"/>
      <c r="HS1046" s="180"/>
      <c r="HT1046" s="180"/>
      <c r="HU1046" s="180"/>
      <c r="HV1046" s="180"/>
      <c r="HW1046" s="180"/>
      <c r="HX1046" s="180"/>
      <c r="HY1046" s="180"/>
      <c r="HZ1046" s="180"/>
      <c r="IA1046" s="180"/>
      <c r="IB1046" s="180"/>
      <c r="IC1046" s="180"/>
      <c r="ID1046" s="180"/>
      <c r="IE1046" s="180"/>
      <c r="IF1046" s="180"/>
      <c r="IG1046" s="180"/>
      <c r="IH1046" s="180"/>
      <c r="II1046" s="180"/>
      <c r="IJ1046" s="180"/>
      <c r="IK1046" s="180"/>
      <c r="IL1046" s="180"/>
      <c r="IM1046" s="180"/>
      <c r="IN1046" s="180"/>
      <c r="IO1046" s="180"/>
      <c r="IP1046" s="180"/>
      <c r="IQ1046" s="180"/>
      <c r="IR1046" s="180"/>
      <c r="IS1046" s="180"/>
      <c r="IT1046" s="180"/>
      <c r="IU1046" s="180"/>
      <c r="IV1046" s="180"/>
      <c r="IW1046" s="180"/>
      <c r="IX1046" s="180"/>
      <c r="IY1046" s="180"/>
      <c r="IZ1046" s="180"/>
      <c r="JA1046" s="180"/>
      <c r="JB1046" s="180"/>
      <c r="JC1046" s="180"/>
      <c r="JD1046" s="180"/>
      <c r="JE1046" s="180"/>
      <c r="JF1046" s="180"/>
      <c r="JG1046" s="180"/>
      <c r="JH1046" s="180"/>
      <c r="JI1046" s="180"/>
      <c r="JJ1046" s="180"/>
      <c r="JK1046" s="180"/>
      <c r="JL1046" s="180"/>
      <c r="JM1046" s="180"/>
      <c r="JN1046" s="180"/>
      <c r="JO1046" s="180"/>
      <c r="JP1046" s="180"/>
      <c r="JQ1046" s="180"/>
      <c r="JR1046" s="180"/>
      <c r="JS1046" s="180"/>
      <c r="JT1046" s="180"/>
      <c r="JU1046" s="180"/>
      <c r="JV1046" s="180"/>
      <c r="JW1046" s="180"/>
      <c r="JX1046" s="180"/>
      <c r="JY1046" s="180"/>
      <c r="JZ1046" s="180"/>
      <c r="KA1046" s="180"/>
      <c r="KB1046" s="180"/>
      <c r="KC1046" s="180"/>
      <c r="KD1046" s="180"/>
      <c r="KE1046" s="180"/>
      <c r="KF1046" s="180"/>
      <c r="KG1046" s="180"/>
      <c r="KH1046" s="180"/>
      <c r="KI1046" s="180"/>
      <c r="KJ1046" s="180"/>
      <c r="KK1046" s="180"/>
      <c r="KL1046" s="180"/>
      <c r="KM1046" s="180"/>
      <c r="KN1046" s="180"/>
      <c r="KO1046" s="180"/>
      <c r="KP1046" s="180"/>
      <c r="KQ1046" s="180"/>
      <c r="KR1046" s="180"/>
      <c r="KS1046" s="180"/>
      <c r="KT1046" s="180"/>
      <c r="KU1046" s="180"/>
      <c r="KV1046" s="180"/>
      <c r="KW1046" s="180"/>
      <c r="KX1046" s="180"/>
      <c r="KY1046" s="180"/>
      <c r="KZ1046" s="180"/>
      <c r="LA1046" s="180"/>
      <c r="LB1046" s="180"/>
      <c r="LC1046" s="180"/>
      <c r="LD1046" s="180"/>
      <c r="LE1046" s="180"/>
      <c r="LF1046" s="180"/>
      <c r="LG1046" s="180"/>
      <c r="LH1046" s="180"/>
      <c r="LI1046" s="180"/>
      <c r="LJ1046" s="180"/>
      <c r="LK1046" s="180"/>
      <c r="LL1046" s="180"/>
      <c r="LM1046" s="180"/>
      <c r="LN1046" s="180"/>
      <c r="LO1046" s="180"/>
      <c r="LP1046" s="180"/>
      <c r="LQ1046" s="180"/>
      <c r="LR1046" s="180"/>
      <c r="LS1046" s="180"/>
      <c r="LT1046" s="180"/>
      <c r="LU1046" s="180"/>
      <c r="LV1046" s="180"/>
      <c r="LW1046" s="180"/>
      <c r="LX1046" s="180"/>
      <c r="LY1046" s="180"/>
      <c r="LZ1046" s="180"/>
      <c r="MA1046" s="180"/>
      <c r="MB1046" s="180"/>
      <c r="MC1046" s="180"/>
      <c r="MD1046" s="180"/>
      <c r="ME1046" s="180"/>
      <c r="MF1046" s="180"/>
      <c r="MG1046" s="180"/>
      <c r="MH1046" s="180"/>
      <c r="MI1046" s="180"/>
      <c r="MJ1046" s="180"/>
      <c r="MK1046" s="180"/>
      <c r="ML1046" s="180"/>
      <c r="MM1046" s="180"/>
      <c r="MN1046" s="180"/>
      <c r="MO1046" s="180"/>
      <c r="MP1046" s="180"/>
      <c r="MQ1046" s="180"/>
      <c r="MR1046" s="180"/>
      <c r="MS1046" s="180"/>
      <c r="MT1046" s="180"/>
      <c r="MU1046" s="180"/>
      <c r="MV1046" s="180"/>
      <c r="MW1046" s="180"/>
      <c r="MX1046" s="180"/>
      <c r="MY1046" s="180"/>
      <c r="MZ1046" s="180"/>
      <c r="NA1046" s="180"/>
      <c r="NB1046" s="180"/>
      <c r="NC1046" s="180"/>
      <c r="ND1046" s="180"/>
      <c r="NE1046" s="180"/>
      <c r="NF1046" s="180"/>
      <c r="NG1046" s="180"/>
      <c r="NH1046" s="180"/>
      <c r="NI1046" s="180"/>
      <c r="NJ1046" s="180"/>
      <c r="NK1046" s="180"/>
      <c r="NL1046" s="180"/>
      <c r="NM1046" s="180"/>
      <c r="NN1046" s="180"/>
      <c r="NO1046" s="180"/>
      <c r="NP1046" s="180"/>
      <c r="NQ1046" s="180"/>
      <c r="NR1046" s="180"/>
      <c r="NS1046" s="180"/>
      <c r="NT1046" s="180"/>
      <c r="NU1046" s="180"/>
      <c r="NV1046" s="180"/>
      <c r="NW1046" s="180"/>
      <c r="NX1046" s="180"/>
      <c r="NY1046" s="180"/>
      <c r="NZ1046" s="180"/>
      <c r="OA1046" s="180"/>
      <c r="OB1046" s="180"/>
      <c r="OC1046" s="180"/>
      <c r="OD1046" s="180"/>
      <c r="OE1046" s="180"/>
      <c r="OF1046" s="180"/>
      <c r="OG1046" s="180"/>
      <c r="OH1046" s="180"/>
      <c r="OI1046" s="180"/>
      <c r="OJ1046" s="180"/>
      <c r="OK1046" s="180"/>
      <c r="OL1046" s="180"/>
      <c r="OM1046" s="180"/>
      <c r="ON1046" s="180"/>
      <c r="OO1046" s="180"/>
      <c r="OP1046" s="180"/>
      <c r="OQ1046" s="180"/>
      <c r="OR1046" s="180"/>
      <c r="OS1046" s="180"/>
      <c r="OT1046" s="180"/>
      <c r="OU1046" s="180"/>
      <c r="OV1046" s="180"/>
      <c r="OW1046" s="180"/>
      <c r="OX1046" s="180"/>
      <c r="OY1046" s="180"/>
      <c r="OZ1046" s="180"/>
      <c r="PA1046" s="180"/>
      <c r="PB1046" s="180"/>
      <c r="PC1046" s="180"/>
      <c r="PD1046" s="180"/>
      <c r="PE1046" s="180"/>
      <c r="PF1046" s="180"/>
      <c r="PG1046" s="180"/>
      <c r="PH1046" s="180"/>
      <c r="PI1046" s="180"/>
      <c r="PJ1046" s="180"/>
      <c r="PK1046" s="180"/>
      <c r="PL1046" s="180"/>
      <c r="PM1046" s="180"/>
      <c r="PN1046" s="180"/>
      <c r="PO1046" s="180"/>
      <c r="PP1046" s="180"/>
      <c r="PQ1046" s="180"/>
      <c r="PR1046" s="180"/>
      <c r="PS1046" s="180"/>
      <c r="PT1046" s="180"/>
      <c r="PU1046" s="180"/>
      <c r="PV1046" s="180"/>
      <c r="PW1046" s="180"/>
      <c r="PX1046" s="180"/>
      <c r="PY1046" s="180"/>
      <c r="PZ1046" s="180"/>
      <c r="QA1046" s="180"/>
      <c r="QB1046" s="180"/>
      <c r="QC1046" s="180"/>
      <c r="QD1046" s="180"/>
      <c r="QE1046" s="180"/>
      <c r="QF1046" s="180"/>
      <c r="QG1046" s="180"/>
      <c r="QH1046" s="180"/>
      <c r="QI1046" s="180"/>
      <c r="QJ1046" s="180"/>
      <c r="QK1046" s="180"/>
      <c r="QL1046" s="180"/>
      <c r="QM1046" s="180"/>
      <c r="QN1046" s="180"/>
      <c r="QO1046" s="180"/>
      <c r="QP1046" s="180"/>
      <c r="QQ1046" s="180"/>
      <c r="QR1046" s="180"/>
      <c r="QS1046" s="180"/>
      <c r="QT1046" s="180"/>
      <c r="QU1046" s="180"/>
      <c r="QV1046" s="180"/>
      <c r="QW1046" s="180"/>
      <c r="QX1046" s="180"/>
      <c r="QY1046" s="180"/>
      <c r="QZ1046" s="180"/>
      <c r="RA1046" s="180"/>
      <c r="RB1046" s="180"/>
      <c r="RC1046" s="180"/>
      <c r="RD1046" s="180"/>
      <c r="RE1046" s="180"/>
      <c r="RF1046" s="180"/>
      <c r="RG1046" s="180"/>
      <c r="RH1046" s="180"/>
      <c r="RI1046" s="180"/>
      <c r="RJ1046" s="180"/>
      <c r="RK1046" s="180"/>
      <c r="RL1046" s="180"/>
      <c r="RM1046" s="180"/>
      <c r="RN1046" s="180"/>
      <c r="RO1046" s="180"/>
      <c r="RP1046" s="180"/>
      <c r="RQ1046" s="180"/>
      <c r="RR1046" s="180"/>
      <c r="RS1046" s="180"/>
      <c r="RT1046" s="180"/>
      <c r="RU1046" s="180"/>
      <c r="RV1046" s="180"/>
      <c r="RW1046" s="180"/>
      <c r="RX1046" s="180"/>
      <c r="RY1046" s="180"/>
      <c r="RZ1046" s="180"/>
      <c r="SA1046" s="180"/>
      <c r="SB1046" s="180"/>
      <c r="SC1046" s="180"/>
      <c r="SD1046" s="180"/>
      <c r="SE1046" s="180"/>
      <c r="SF1046" s="180"/>
      <c r="SG1046" s="180"/>
      <c r="SH1046" s="180"/>
      <c r="SI1046" s="180"/>
      <c r="SJ1046" s="180"/>
      <c r="SK1046" s="180"/>
      <c r="SL1046" s="180"/>
      <c r="SM1046" s="180"/>
      <c r="SN1046" s="180"/>
      <c r="SO1046" s="180"/>
      <c r="SP1046" s="180"/>
      <c r="SQ1046" s="180"/>
      <c r="SR1046" s="180"/>
      <c r="SS1046" s="180"/>
      <c r="ST1046" s="180"/>
      <c r="SU1046" s="180"/>
      <c r="SV1046" s="180"/>
      <c r="SW1046" s="180"/>
      <c r="SX1046" s="180"/>
      <c r="SY1046" s="180"/>
      <c r="SZ1046" s="180"/>
      <c r="TA1046" s="180"/>
      <c r="TB1046" s="180"/>
      <c r="TC1046" s="180"/>
      <c r="TD1046" s="180"/>
      <c r="TE1046" s="180"/>
      <c r="TF1046" s="180"/>
      <c r="TG1046" s="180"/>
      <c r="TH1046" s="180"/>
      <c r="TI1046" s="180"/>
      <c r="TJ1046" s="180"/>
      <c r="TK1046" s="180"/>
      <c r="TL1046" s="180"/>
      <c r="TM1046" s="180"/>
      <c r="TN1046" s="180"/>
      <c r="TO1046" s="180"/>
      <c r="TP1046" s="180"/>
      <c r="TQ1046" s="180"/>
      <c r="TR1046" s="180"/>
      <c r="TS1046" s="180"/>
      <c r="TT1046" s="180"/>
      <c r="TU1046" s="180"/>
      <c r="TV1046" s="180"/>
      <c r="TW1046" s="180"/>
      <c r="TX1046" s="180"/>
      <c r="TY1046" s="180"/>
      <c r="TZ1046" s="180"/>
      <c r="UA1046" s="180"/>
      <c r="UB1046" s="180"/>
      <c r="UC1046" s="180"/>
      <c r="UD1046" s="180"/>
      <c r="UE1046" s="180"/>
      <c r="UF1046" s="180"/>
      <c r="UG1046" s="180"/>
      <c r="UH1046" s="180"/>
      <c r="UI1046" s="180"/>
      <c r="UJ1046" s="180"/>
      <c r="UK1046" s="180"/>
      <c r="UL1046" s="180"/>
      <c r="UM1046" s="180"/>
      <c r="UN1046" s="180"/>
      <c r="UO1046" s="180"/>
      <c r="UP1046" s="180"/>
      <c r="UQ1046" s="180"/>
      <c r="UR1046" s="180"/>
      <c r="US1046" s="180"/>
      <c r="UT1046" s="180"/>
      <c r="UU1046" s="180"/>
      <c r="UV1046" s="180"/>
      <c r="UW1046" s="180"/>
      <c r="UX1046" s="180"/>
      <c r="UY1046" s="180"/>
      <c r="UZ1046" s="180"/>
      <c r="VA1046" s="180"/>
      <c r="VB1046" s="180"/>
      <c r="VC1046" s="180"/>
      <c r="VD1046" s="180"/>
      <c r="VE1046" s="180"/>
      <c r="VF1046" s="180"/>
      <c r="VG1046" s="180"/>
      <c r="VH1046" s="180"/>
      <c r="VI1046" s="180"/>
      <c r="VJ1046" s="180"/>
      <c r="VK1046" s="180"/>
      <c r="VL1046" s="180"/>
      <c r="VM1046" s="180"/>
      <c r="VN1046" s="180"/>
      <c r="VO1046" s="180"/>
      <c r="VP1046" s="180"/>
      <c r="VQ1046" s="180"/>
      <c r="VR1046" s="180"/>
      <c r="VS1046" s="180"/>
      <c r="VT1046" s="180"/>
      <c r="VU1046" s="180"/>
      <c r="VV1046" s="180"/>
      <c r="VW1046" s="180"/>
      <c r="VX1046" s="180"/>
      <c r="VY1046" s="180"/>
      <c r="VZ1046" s="180"/>
      <c r="WA1046" s="180"/>
      <c r="WB1046" s="180"/>
      <c r="WC1046" s="180"/>
      <c r="WD1046" s="180"/>
      <c r="WE1046" s="180"/>
      <c r="WF1046" s="180"/>
      <c r="WG1046" s="180"/>
      <c r="WH1046" s="180"/>
      <c r="WI1046" s="180"/>
      <c r="WJ1046" s="180"/>
      <c r="WK1046" s="180"/>
      <c r="WL1046" s="180"/>
      <c r="WM1046" s="180"/>
      <c r="WN1046" s="180"/>
      <c r="WO1046" s="180"/>
      <c r="WP1046" s="180"/>
      <c r="WQ1046" s="180"/>
      <c r="WR1046" s="180"/>
      <c r="WS1046" s="180"/>
      <c r="WT1046" s="180"/>
      <c r="WU1046" s="180"/>
      <c r="WV1046" s="180"/>
      <c r="WW1046" s="180"/>
      <c r="WX1046" s="180"/>
      <c r="WY1046" s="180"/>
      <c r="WZ1046" s="180"/>
      <c r="XA1046" s="180"/>
      <c r="XB1046" s="180"/>
      <c r="XC1046" s="180"/>
      <c r="XD1046" s="180"/>
      <c r="XE1046" s="180"/>
      <c r="XF1046" s="180"/>
      <c r="XG1046" s="180"/>
      <c r="XH1046" s="180"/>
      <c r="XI1046" s="180"/>
      <c r="XJ1046" s="180"/>
      <c r="XK1046" s="180"/>
      <c r="XL1046" s="180"/>
      <c r="XM1046" s="180"/>
      <c r="XN1046" s="180"/>
      <c r="XO1046" s="180"/>
      <c r="XP1046" s="180"/>
      <c r="XQ1046" s="180"/>
      <c r="XR1046" s="180"/>
      <c r="XS1046" s="180"/>
      <c r="XT1046" s="180"/>
      <c r="XU1046" s="180"/>
      <c r="XV1046" s="180"/>
      <c r="XW1046" s="180"/>
      <c r="XX1046" s="180"/>
      <c r="XY1046" s="180"/>
      <c r="XZ1046" s="180"/>
      <c r="YA1046" s="180"/>
      <c r="YB1046" s="180"/>
      <c r="YC1046" s="180"/>
      <c r="YD1046" s="180"/>
      <c r="YE1046" s="180"/>
      <c r="YF1046" s="180"/>
      <c r="YG1046" s="180"/>
      <c r="YH1046" s="180"/>
      <c r="YI1046" s="180"/>
      <c r="YJ1046" s="180"/>
      <c r="YK1046" s="180"/>
      <c r="YL1046" s="180"/>
      <c r="YM1046" s="180"/>
      <c r="YN1046" s="180"/>
      <c r="YO1046" s="180"/>
      <c r="YP1046" s="180"/>
      <c r="YQ1046" s="180"/>
      <c r="YR1046" s="180"/>
      <c r="YS1046" s="180"/>
      <c r="YT1046" s="180"/>
      <c r="YU1046" s="180"/>
      <c r="YV1046" s="180"/>
      <c r="YW1046" s="180"/>
      <c r="YX1046" s="180"/>
      <c r="YY1046" s="180"/>
      <c r="YZ1046" s="180"/>
      <c r="ZA1046" s="180"/>
      <c r="ZB1046" s="180"/>
      <c r="ZC1046" s="180"/>
      <c r="ZD1046" s="180"/>
      <c r="ZE1046" s="180"/>
      <c r="ZF1046" s="180"/>
      <c r="ZG1046" s="180"/>
      <c r="ZH1046" s="180"/>
      <c r="ZI1046" s="180"/>
      <c r="ZJ1046" s="180"/>
      <c r="ZK1046" s="180"/>
      <c r="ZL1046" s="180"/>
      <c r="ZM1046" s="180"/>
      <c r="ZN1046" s="180"/>
      <c r="ZO1046" s="180"/>
      <c r="ZP1046" s="180"/>
      <c r="ZQ1046" s="180"/>
      <c r="ZR1046" s="180"/>
      <c r="ZS1046" s="180"/>
      <c r="ZT1046" s="180"/>
      <c r="ZU1046" s="180"/>
      <c r="ZV1046" s="180"/>
      <c r="ZW1046" s="180"/>
      <c r="ZX1046" s="180"/>
      <c r="ZY1046" s="180"/>
      <c r="ZZ1046" s="180"/>
      <c r="AAA1046" s="180"/>
      <c r="AAB1046" s="180"/>
      <c r="AAC1046" s="180"/>
      <c r="AAD1046" s="180"/>
      <c r="AAE1046" s="180"/>
      <c r="AAF1046" s="180"/>
      <c r="AAG1046" s="180"/>
      <c r="AAH1046" s="180"/>
      <c r="AAI1046" s="180"/>
      <c r="AAJ1046" s="180"/>
      <c r="AAK1046" s="180"/>
      <c r="AAL1046" s="180"/>
      <c r="AAM1046" s="180"/>
      <c r="AAN1046" s="180"/>
      <c r="AAO1046" s="180"/>
      <c r="AAP1046" s="180"/>
      <c r="AAQ1046" s="180"/>
      <c r="AAR1046" s="180"/>
      <c r="AAS1046" s="180"/>
      <c r="AAT1046" s="180"/>
      <c r="AAU1046" s="180"/>
      <c r="AAV1046" s="180"/>
      <c r="AAW1046" s="180"/>
      <c r="AAX1046" s="180"/>
      <c r="AAY1046" s="180"/>
      <c r="AAZ1046" s="180"/>
      <c r="ABA1046" s="180"/>
      <c r="ABB1046" s="180"/>
      <c r="ABC1046" s="180"/>
      <c r="ABD1046" s="180"/>
      <c r="ABE1046" s="180"/>
      <c r="ABF1046" s="180"/>
      <c r="ABG1046" s="180"/>
      <c r="ABH1046" s="180"/>
      <c r="ABI1046" s="180"/>
      <c r="ABJ1046" s="180"/>
      <c r="ABK1046" s="180"/>
      <c r="ABL1046" s="180"/>
      <c r="ABM1046" s="180"/>
      <c r="ABN1046" s="180"/>
      <c r="ABO1046" s="180"/>
      <c r="ABP1046" s="180"/>
      <c r="ABQ1046" s="180"/>
      <c r="ABR1046" s="180"/>
      <c r="ABS1046" s="180"/>
      <c r="ABT1046" s="180"/>
      <c r="ABU1046" s="180"/>
      <c r="ABV1046" s="180"/>
      <c r="ABW1046" s="180"/>
      <c r="ABX1046" s="180"/>
      <c r="ABY1046" s="180"/>
      <c r="ABZ1046" s="180"/>
      <c r="ACA1046" s="180"/>
      <c r="ACB1046" s="180"/>
      <c r="ACC1046" s="180"/>
      <c r="ACD1046" s="180"/>
      <c r="ACE1046" s="180"/>
      <c r="ACF1046" s="180"/>
      <c r="ACG1046" s="180"/>
      <c r="ACH1046" s="180"/>
      <c r="ACI1046" s="180"/>
      <c r="ACJ1046" s="180"/>
      <c r="ACK1046" s="180"/>
      <c r="ACL1046" s="180"/>
      <c r="ACM1046" s="180"/>
      <c r="ACN1046" s="180"/>
      <c r="ACO1046" s="180"/>
      <c r="ACP1046" s="180"/>
      <c r="ACQ1046" s="180"/>
      <c r="ACR1046" s="180"/>
      <c r="ACS1046" s="180"/>
      <c r="ACT1046" s="180"/>
      <c r="ACU1046" s="180"/>
      <c r="ACV1046" s="180"/>
      <c r="ACW1046" s="180"/>
      <c r="ACX1046" s="180"/>
      <c r="ACY1046" s="180"/>
      <c r="ACZ1046" s="180"/>
      <c r="ADA1046" s="180"/>
      <c r="ADB1046" s="180"/>
      <c r="ADC1046" s="180"/>
      <c r="ADD1046" s="180"/>
      <c r="ADE1046" s="180"/>
      <c r="ADF1046" s="180"/>
      <c r="ADG1046" s="180"/>
      <c r="ADH1046" s="180"/>
      <c r="ADI1046" s="180"/>
      <c r="ADJ1046" s="180"/>
      <c r="ADK1046" s="180"/>
      <c r="ADL1046" s="180"/>
      <c r="ADM1046" s="180"/>
      <c r="ADN1046" s="180"/>
      <c r="ADO1046" s="180"/>
      <c r="ADP1046" s="180"/>
      <c r="ADQ1046" s="180"/>
      <c r="ADR1046" s="180"/>
      <c r="ADS1046" s="180"/>
      <c r="ADT1046" s="180"/>
      <c r="ADU1046" s="180"/>
      <c r="ADV1046" s="180"/>
      <c r="ADW1046" s="180"/>
      <c r="ADX1046" s="180"/>
      <c r="ADY1046" s="180"/>
      <c r="ADZ1046" s="180"/>
      <c r="AEA1046" s="180"/>
      <c r="AEB1046" s="180"/>
      <c r="AEC1046" s="180"/>
      <c r="AED1046" s="180"/>
      <c r="AEE1046" s="180"/>
      <c r="AEF1046" s="180"/>
      <c r="AEG1046" s="180"/>
      <c r="AEH1046" s="180"/>
      <c r="AEI1046" s="180"/>
      <c r="AEJ1046" s="180"/>
      <c r="AEK1046" s="180"/>
      <c r="AEL1046" s="180"/>
      <c r="AEM1046" s="180"/>
      <c r="AEN1046" s="180"/>
      <c r="AEO1046" s="180"/>
      <c r="AEP1046" s="180"/>
      <c r="AEQ1046" s="180"/>
      <c r="AER1046" s="180"/>
      <c r="AES1046" s="180"/>
      <c r="AET1046" s="180"/>
      <c r="AEU1046" s="180"/>
      <c r="AEV1046" s="180"/>
      <c r="AEW1046" s="180"/>
      <c r="AEX1046" s="180"/>
      <c r="AEY1046" s="180"/>
      <c r="AEZ1046" s="180"/>
      <c r="AFA1046" s="180"/>
      <c r="AFB1046" s="180"/>
      <c r="AFC1046" s="180"/>
      <c r="AFD1046" s="180"/>
      <c r="AFE1046" s="180"/>
      <c r="AFF1046" s="180"/>
      <c r="AFG1046" s="180"/>
      <c r="AFH1046" s="180"/>
      <c r="AFI1046" s="180"/>
      <c r="AFJ1046" s="180"/>
      <c r="AFK1046" s="180"/>
      <c r="AFL1046" s="180"/>
      <c r="AFM1046" s="180"/>
      <c r="AFN1046" s="180"/>
      <c r="AFO1046" s="180"/>
      <c r="AFP1046" s="180"/>
      <c r="AFQ1046" s="180"/>
      <c r="AFR1046" s="180"/>
      <c r="AFS1046" s="180"/>
      <c r="AFT1046" s="180"/>
      <c r="AFU1046" s="180"/>
      <c r="AFV1046" s="180"/>
      <c r="AFW1046" s="180"/>
      <c r="AFX1046" s="180"/>
      <c r="AFY1046" s="180"/>
      <c r="AFZ1046" s="180"/>
      <c r="AGA1046" s="180"/>
      <c r="AGB1046" s="180"/>
      <c r="AGC1046" s="180"/>
      <c r="AGD1046" s="180"/>
      <c r="AGE1046" s="180"/>
      <c r="AGF1046" s="180"/>
      <c r="AGG1046" s="180"/>
      <c r="AGH1046" s="180"/>
      <c r="AGI1046" s="180"/>
      <c r="AGJ1046" s="180"/>
      <c r="AGK1046" s="180"/>
      <c r="AGL1046" s="180"/>
      <c r="AGM1046" s="180"/>
      <c r="AGN1046" s="180"/>
      <c r="AGO1046" s="180"/>
      <c r="AGP1046" s="180"/>
      <c r="AGQ1046" s="180"/>
      <c r="AGR1046" s="180"/>
      <c r="AGS1046" s="180"/>
      <c r="AGT1046" s="180"/>
      <c r="AGU1046" s="180"/>
      <c r="AGV1046" s="180"/>
      <c r="AGW1046" s="180"/>
      <c r="AGX1046" s="180"/>
      <c r="AGY1046" s="180"/>
      <c r="AGZ1046" s="180"/>
      <c r="AHA1046" s="180"/>
      <c r="AHB1046" s="180"/>
      <c r="AHC1046" s="180"/>
      <c r="AHD1046" s="180"/>
      <c r="AHE1046" s="180"/>
      <c r="AHF1046" s="180"/>
      <c r="AHG1046" s="180"/>
      <c r="AHH1046" s="180"/>
      <c r="AHI1046" s="180"/>
      <c r="AHJ1046" s="180"/>
      <c r="AHK1046" s="180"/>
      <c r="AHL1046" s="180"/>
      <c r="AHM1046" s="180"/>
      <c r="AHN1046" s="180"/>
      <c r="AHO1046" s="180"/>
      <c r="AHP1046" s="180"/>
      <c r="AHQ1046" s="180"/>
      <c r="AHR1046" s="180"/>
      <c r="AHS1046" s="180"/>
      <c r="AHT1046" s="180"/>
      <c r="AHU1046" s="180"/>
      <c r="AHV1046" s="180"/>
      <c r="AHW1046" s="180"/>
      <c r="AHX1046" s="180"/>
      <c r="AHY1046" s="180"/>
      <c r="AHZ1046" s="180"/>
      <c r="AIA1046" s="180"/>
      <c r="AIB1046" s="180"/>
      <c r="AIC1046" s="180"/>
      <c r="AID1046" s="180"/>
      <c r="AIE1046" s="180"/>
      <c r="AIF1046" s="180"/>
      <c r="AIG1046" s="180"/>
      <c r="AIH1046" s="180"/>
      <c r="AII1046" s="180"/>
      <c r="AIJ1046" s="180"/>
      <c r="AIK1046" s="180"/>
      <c r="AIL1046" s="180"/>
      <c r="AIM1046" s="180"/>
      <c r="AIN1046" s="180"/>
      <c r="AIO1046" s="180"/>
      <c r="AIP1046" s="180"/>
      <c r="AIQ1046" s="180"/>
      <c r="AIR1046" s="180"/>
      <c r="AIS1046" s="180"/>
      <c r="AIT1046" s="180"/>
      <c r="AIU1046" s="180"/>
      <c r="AIV1046" s="180"/>
      <c r="AIW1046" s="180"/>
      <c r="AIX1046" s="180"/>
      <c r="AIY1046" s="180"/>
      <c r="AIZ1046" s="180"/>
      <c r="AJA1046" s="180"/>
      <c r="AJB1046" s="180"/>
      <c r="AJC1046" s="180"/>
      <c r="AJD1046" s="180"/>
      <c r="AJE1046" s="180"/>
      <c r="AJF1046" s="180"/>
      <c r="AJG1046" s="180"/>
      <c r="AJH1046" s="180"/>
      <c r="AJI1046" s="180"/>
      <c r="AJJ1046" s="180"/>
      <c r="AJK1046" s="180"/>
      <c r="AJL1046" s="180"/>
      <c r="AJM1046" s="180"/>
      <c r="AJN1046" s="180"/>
      <c r="AJO1046" s="180"/>
      <c r="AJP1046" s="180"/>
      <c r="AJQ1046" s="180"/>
      <c r="AJR1046" s="180"/>
      <c r="AJS1046" s="180"/>
      <c r="AJT1046" s="180"/>
      <c r="AJU1046" s="180"/>
      <c r="AJV1046" s="180"/>
      <c r="AJW1046" s="180"/>
      <c r="AJX1046" s="180"/>
      <c r="AJY1046" s="180"/>
      <c r="AJZ1046" s="180"/>
      <c r="AKA1046" s="180"/>
      <c r="AKB1046" s="180"/>
      <c r="AKC1046" s="180"/>
      <c r="AKD1046" s="180"/>
      <c r="AKE1046" s="180"/>
      <c r="AKF1046" s="180"/>
      <c r="AKG1046" s="180"/>
      <c r="AKH1046" s="180"/>
      <c r="AKI1046" s="180"/>
      <c r="AKJ1046" s="180"/>
      <c r="AKK1046" s="180"/>
      <c r="AKL1046" s="180"/>
      <c r="AKM1046" s="180"/>
      <c r="AKN1046" s="180"/>
      <c r="AKO1046" s="180"/>
      <c r="AKP1046" s="180"/>
      <c r="AKQ1046" s="180"/>
      <c r="AKR1046" s="180"/>
      <c r="AKS1046" s="180"/>
      <c r="AKT1046" s="180"/>
      <c r="AKU1046" s="180"/>
      <c r="AKV1046" s="180"/>
      <c r="AKW1046" s="180"/>
      <c r="AKX1046" s="180"/>
      <c r="AKY1046" s="180"/>
      <c r="AKZ1046" s="180"/>
      <c r="ALA1046" s="180"/>
      <c r="ALB1046" s="180"/>
      <c r="ALC1046" s="180"/>
      <c r="ALD1046" s="180"/>
      <c r="ALE1046" s="180"/>
      <c r="ALF1046" s="180"/>
      <c r="ALG1046" s="180"/>
      <c r="ALH1046" s="180"/>
      <c r="ALI1046" s="180"/>
      <c r="ALJ1046" s="180"/>
      <c r="ALK1046" s="180"/>
      <c r="ALL1046" s="180"/>
      <c r="ALM1046" s="180"/>
      <c r="ALN1046" s="180"/>
      <c r="ALO1046" s="180"/>
      <c r="ALP1046" s="180"/>
      <c r="ALQ1046" s="180"/>
      <c r="ALR1046" s="180"/>
      <c r="ALS1046" s="180"/>
      <c r="ALT1046" s="180"/>
      <c r="ALU1046" s="180"/>
      <c r="ALV1046" s="180"/>
      <c r="ALW1046" s="180"/>
      <c r="ALX1046" s="180"/>
      <c r="ALY1046" s="180"/>
      <c r="ALZ1046" s="180"/>
      <c r="AMA1046" s="180"/>
      <c r="AMB1046" s="180"/>
      <c r="AMC1046" s="180"/>
      <c r="AMD1046" s="180"/>
      <c r="AME1046" s="180"/>
      <c r="AMF1046" s="180"/>
      <c r="AMG1046" s="180"/>
      <c r="AMH1046" s="180"/>
      <c r="AMI1046" s="180"/>
      <c r="AMJ1046" s="180"/>
    </row>
    <row r="1047" spans="1:1024" ht="15.6" hidden="1" customHeight="1" x14ac:dyDescent="0.25">
      <c r="A1047" s="16"/>
      <c r="B1047" s="227"/>
      <c r="C1047" s="140"/>
      <c r="D1047" s="141"/>
      <c r="E1047" s="141"/>
      <c r="F1047" s="141"/>
      <c r="G1047" s="71"/>
      <c r="H1047" s="16"/>
      <c r="I1047" s="228"/>
      <c r="J1047" s="4"/>
    </row>
    <row r="1048" spans="1:1024" ht="15.6" hidden="1" customHeight="1" x14ac:dyDescent="0.25">
      <c r="A1048" s="16"/>
      <c r="B1048" s="227"/>
      <c r="C1048" s="140"/>
      <c r="D1048" s="141"/>
      <c r="E1048" s="141"/>
      <c r="F1048" s="141"/>
      <c r="G1048" s="71"/>
      <c r="H1048" s="16"/>
      <c r="I1048" s="228"/>
      <c r="J1048" s="4"/>
    </row>
    <row r="1049" spans="1:1024" ht="15.6" hidden="1" customHeight="1" x14ac:dyDescent="0.25">
      <c r="A1049" s="16"/>
      <c r="B1049" s="143" t="s">
        <v>207</v>
      </c>
      <c r="C1049" s="140"/>
      <c r="D1049" s="141"/>
      <c r="E1049" s="141"/>
      <c r="F1049" s="144">
        <v>1</v>
      </c>
      <c r="G1049" s="145" t="s">
        <v>6</v>
      </c>
      <c r="H1049" s="16"/>
      <c r="I1049" s="228"/>
      <c r="J1049" s="4"/>
    </row>
    <row r="1050" spans="1:1024" ht="15.6" hidden="1" customHeight="1" x14ac:dyDescent="0.25">
      <c r="A1050" s="16"/>
      <c r="B1050" s="227"/>
      <c r="C1050" s="140"/>
      <c r="D1050" s="141"/>
      <c r="E1050" s="141"/>
      <c r="F1050" s="141"/>
      <c r="G1050" s="71"/>
      <c r="H1050" s="16"/>
      <c r="I1050" s="228"/>
      <c r="J1050" s="4"/>
    </row>
    <row r="1051" spans="1:1024" ht="15.6" hidden="1" customHeight="1" x14ac:dyDescent="0.25">
      <c r="A1051" s="16"/>
      <c r="B1051" s="227"/>
      <c r="C1051" s="140"/>
      <c r="D1051" s="141"/>
      <c r="E1051" s="141"/>
      <c r="F1051" s="141"/>
      <c r="G1051" s="71"/>
      <c r="H1051" s="16"/>
      <c r="I1051" s="228"/>
      <c r="J1051" s="4"/>
    </row>
    <row r="1052" spans="1:1024" ht="15.6" hidden="1" customHeight="1" x14ac:dyDescent="0.25">
      <c r="A1052" s="16"/>
      <c r="B1052" s="142" t="s">
        <v>208</v>
      </c>
      <c r="C1052" s="140"/>
      <c r="D1052" s="139">
        <f>F1049</f>
        <v>1</v>
      </c>
      <c r="E1052" s="140" t="s">
        <v>6</v>
      </c>
      <c r="F1052" s="141"/>
      <c r="G1052" s="71"/>
      <c r="H1052" s="16"/>
      <c r="I1052" s="228"/>
      <c r="J1052" s="4"/>
    </row>
    <row r="1053" spans="1:1024" ht="15.6" hidden="1" customHeight="1" x14ac:dyDescent="0.25">
      <c r="A1053" s="16"/>
      <c r="B1053" s="227"/>
      <c r="C1053" s="140"/>
      <c r="D1053" s="141"/>
      <c r="E1053" s="141"/>
      <c r="F1053" s="141"/>
      <c r="G1053" s="71"/>
      <c r="H1053" s="16"/>
      <c r="I1053" s="228"/>
      <c r="J1053" s="4"/>
    </row>
    <row r="1054" spans="1:1024" ht="15.6" hidden="1" customHeight="1" x14ac:dyDescent="0.25">
      <c r="A1054" s="16"/>
      <c r="B1054" s="227"/>
      <c r="C1054" s="140"/>
      <c r="D1054" s="141"/>
      <c r="E1054" s="141"/>
      <c r="F1054" s="141"/>
      <c r="G1054" s="71"/>
      <c r="H1054" s="16"/>
      <c r="I1054" s="228"/>
      <c r="J1054" s="4"/>
    </row>
    <row r="1055" spans="1:1024" ht="15.6" hidden="1" customHeight="1" x14ac:dyDescent="0.25">
      <c r="A1055" s="16"/>
      <c r="B1055" s="227"/>
      <c r="C1055" s="140"/>
      <c r="D1055" s="141"/>
      <c r="E1055" s="141"/>
      <c r="F1055" s="141"/>
      <c r="G1055" s="71"/>
      <c r="H1055" s="16"/>
      <c r="I1055" s="228"/>
      <c r="J1055" s="4"/>
    </row>
    <row r="1056" spans="1:1024" ht="15.6" hidden="1" customHeight="1" x14ac:dyDescent="0.25">
      <c r="A1056" s="16"/>
      <c r="B1056" s="227"/>
      <c r="C1056" s="140"/>
      <c r="D1056" s="141"/>
      <c r="E1056" s="141"/>
      <c r="F1056" s="141"/>
      <c r="G1056" s="71"/>
      <c r="H1056" s="16"/>
      <c r="I1056" s="228"/>
      <c r="J1056" s="4"/>
    </row>
    <row r="1057" spans="1:1024" ht="15.6" hidden="1" customHeight="1" x14ac:dyDescent="0.25">
      <c r="A1057" s="16"/>
      <c r="B1057" s="227"/>
      <c r="C1057" s="140"/>
      <c r="D1057" s="141"/>
      <c r="E1057" s="141"/>
      <c r="F1057" s="141"/>
      <c r="G1057" s="71"/>
      <c r="H1057" s="16"/>
      <c r="I1057" s="228"/>
      <c r="J1057" s="4"/>
    </row>
    <row r="1058" spans="1:1024" ht="15.6" hidden="1" customHeight="1" x14ac:dyDescent="0.25">
      <c r="A1058" s="16"/>
      <c r="B1058" s="227"/>
      <c r="C1058" s="140"/>
      <c r="D1058" s="141"/>
      <c r="E1058" s="141"/>
      <c r="F1058" s="141"/>
      <c r="G1058" s="71"/>
      <c r="H1058" s="16"/>
      <c r="I1058" s="228"/>
      <c r="J1058" s="4"/>
    </row>
    <row r="1059" spans="1:1024" ht="15.6" hidden="1" customHeight="1" x14ac:dyDescent="0.25">
      <c r="A1059" s="16"/>
      <c r="B1059" s="227"/>
      <c r="C1059" s="140"/>
      <c r="D1059" s="141"/>
      <c r="E1059" s="141"/>
      <c r="F1059" s="141"/>
      <c r="G1059" s="71"/>
      <c r="H1059" s="16"/>
      <c r="I1059" s="228"/>
      <c r="J1059" s="4"/>
    </row>
    <row r="1060" spans="1:1024" ht="15.6" hidden="1" customHeight="1" x14ac:dyDescent="0.25">
      <c r="A1060" s="16"/>
      <c r="B1060" s="227"/>
      <c r="C1060" s="140"/>
      <c r="D1060" s="141"/>
      <c r="E1060" s="141"/>
      <c r="F1060" s="141"/>
      <c r="G1060" s="71"/>
      <c r="H1060" s="16"/>
      <c r="I1060" s="228"/>
      <c r="J1060" s="4"/>
    </row>
    <row r="1061" spans="1:1024" ht="15.6" hidden="1" customHeight="1" x14ac:dyDescent="0.25">
      <c r="A1061" s="16"/>
      <c r="B1061" s="227"/>
      <c r="C1061" s="140"/>
      <c r="D1061" s="141"/>
      <c r="E1061" s="141"/>
      <c r="F1061" s="141"/>
      <c r="G1061" s="71"/>
      <c r="H1061" s="16"/>
      <c r="I1061" s="228"/>
      <c r="J1061" s="4"/>
    </row>
    <row r="1062" spans="1:1024" ht="15.6" hidden="1" customHeight="1" x14ac:dyDescent="0.25">
      <c r="A1062" s="16"/>
      <c r="B1062" s="227"/>
      <c r="C1062" s="140"/>
      <c r="D1062" s="141"/>
      <c r="E1062" s="141"/>
      <c r="F1062" s="141"/>
      <c r="G1062" s="71"/>
      <c r="H1062" s="16"/>
      <c r="I1062" s="228"/>
      <c r="J1062" s="4"/>
    </row>
    <row r="1063" spans="1:1024" ht="15.6" hidden="1" customHeight="1" x14ac:dyDescent="0.25">
      <c r="A1063" s="16"/>
      <c r="B1063" s="227"/>
      <c r="C1063" s="140"/>
      <c r="D1063" s="141"/>
      <c r="E1063" s="141"/>
      <c r="F1063" s="141"/>
      <c r="G1063" s="71"/>
      <c r="H1063" s="16"/>
      <c r="I1063" s="228"/>
      <c r="J1063" s="4"/>
    </row>
    <row r="1064" spans="1:1024" ht="15.6" hidden="1" customHeight="1" x14ac:dyDescent="0.25">
      <c r="A1064" s="16"/>
      <c r="B1064" s="227"/>
      <c r="C1064" s="140"/>
      <c r="D1064" s="141"/>
      <c r="E1064" s="141"/>
      <c r="F1064" s="141"/>
      <c r="G1064" s="71"/>
      <c r="H1064" s="16"/>
      <c r="I1064" s="228"/>
      <c r="J1064" s="4"/>
    </row>
    <row r="1065" spans="1:1024" ht="15.6" hidden="1" customHeight="1" x14ac:dyDescent="0.25">
      <c r="A1065" s="16"/>
      <c r="B1065" s="227"/>
      <c r="C1065" s="140"/>
      <c r="D1065" s="141"/>
      <c r="E1065" s="141"/>
      <c r="F1065" s="141"/>
      <c r="G1065" s="71"/>
      <c r="H1065" s="16"/>
      <c r="I1065" s="228"/>
      <c r="J1065" s="4"/>
    </row>
    <row r="1066" spans="1:1024" ht="15.6" hidden="1" customHeight="1" x14ac:dyDescent="0.25">
      <c r="A1066" s="16"/>
      <c r="B1066" s="227"/>
      <c r="C1066" s="140"/>
      <c r="D1066" s="141"/>
      <c r="E1066" s="141"/>
      <c r="F1066" s="141"/>
      <c r="G1066" s="71"/>
      <c r="H1066" s="16"/>
      <c r="I1066" s="228"/>
      <c r="J1066" s="4"/>
    </row>
    <row r="1067" spans="1:1024" ht="15.6" hidden="1" customHeight="1" x14ac:dyDescent="0.25">
      <c r="A1067" s="16"/>
      <c r="B1067" s="227"/>
      <c r="C1067" s="140"/>
      <c r="D1067" s="141"/>
      <c r="E1067" s="141"/>
      <c r="F1067" s="141"/>
      <c r="G1067" s="71"/>
      <c r="H1067" s="16"/>
      <c r="I1067" s="228"/>
      <c r="J1067" s="4"/>
    </row>
    <row r="1068" spans="1:1024" ht="15.6" hidden="1" customHeight="1" x14ac:dyDescent="0.25">
      <c r="A1068" s="16"/>
      <c r="B1068" s="227"/>
      <c r="C1068" s="140"/>
      <c r="D1068" s="141"/>
      <c r="E1068" s="141"/>
      <c r="F1068" s="141"/>
      <c r="G1068" s="71"/>
      <c r="H1068" s="16"/>
      <c r="I1068" s="228"/>
      <c r="J1068" s="4"/>
    </row>
    <row r="1069" spans="1:1024" ht="15.6" hidden="1" customHeight="1" x14ac:dyDescent="0.25">
      <c r="A1069" s="16"/>
      <c r="B1069" s="227"/>
      <c r="C1069" s="140"/>
      <c r="D1069" s="141"/>
      <c r="E1069" s="141"/>
      <c r="F1069" s="141"/>
      <c r="G1069" s="71"/>
      <c r="H1069" s="16"/>
      <c r="I1069" s="228"/>
      <c r="J1069" s="4"/>
    </row>
    <row r="1070" spans="1:1024" ht="15.6" hidden="1" customHeight="1" x14ac:dyDescent="0.25">
      <c r="A1070" s="16"/>
      <c r="B1070" s="227"/>
      <c r="C1070" s="140"/>
      <c r="D1070" s="141"/>
      <c r="E1070" s="141"/>
      <c r="F1070" s="141"/>
      <c r="G1070" s="71"/>
      <c r="H1070" s="16"/>
      <c r="I1070" s="228"/>
      <c r="J1070" s="4"/>
    </row>
    <row r="1071" spans="1:1024" ht="15.6" customHeight="1" x14ac:dyDescent="0.25">
      <c r="A1071" s="16"/>
      <c r="B1071" s="70"/>
      <c r="C1071" s="140"/>
      <c r="D1071" s="141"/>
      <c r="E1071" s="141"/>
      <c r="F1071" s="141"/>
      <c r="G1071" s="71"/>
      <c r="H1071" s="16"/>
      <c r="I1071" s="7"/>
      <c r="J1071" s="4"/>
    </row>
    <row r="1072" spans="1:1024" s="181" customFormat="1" ht="22.5" customHeight="1" x14ac:dyDescent="0.25">
      <c r="A1072" s="261" t="s">
        <v>134</v>
      </c>
      <c r="B1072" s="411" t="s">
        <v>135</v>
      </c>
      <c r="C1072" s="411"/>
      <c r="D1072" s="411"/>
      <c r="E1072" s="411"/>
      <c r="F1072" s="411"/>
      <c r="G1072" s="411"/>
      <c r="H1072" s="261" t="s">
        <v>136</v>
      </c>
      <c r="I1072" s="263">
        <f>D1078</f>
        <v>451.5</v>
      </c>
      <c r="J1072" s="179"/>
      <c r="K1072" s="180"/>
      <c r="L1072" s="180"/>
      <c r="M1072" s="180"/>
      <c r="N1072" s="180"/>
      <c r="O1072" s="180"/>
      <c r="P1072" s="180"/>
      <c r="Q1072" s="180"/>
      <c r="R1072" s="180"/>
      <c r="S1072" s="180"/>
      <c r="T1072" s="180"/>
      <c r="U1072" s="180"/>
      <c r="V1072" s="180"/>
      <c r="W1072" s="180"/>
      <c r="X1072" s="180"/>
      <c r="Y1072" s="180"/>
      <c r="Z1072" s="180"/>
      <c r="AA1072" s="180"/>
      <c r="AB1072" s="180"/>
      <c r="AC1072" s="180"/>
      <c r="AD1072" s="180"/>
      <c r="AE1072" s="180"/>
      <c r="AF1072" s="180"/>
      <c r="AG1072" s="180"/>
      <c r="AH1072" s="180"/>
      <c r="AI1072" s="180"/>
      <c r="AJ1072" s="180"/>
      <c r="AK1072" s="180"/>
      <c r="AL1072" s="180"/>
      <c r="AM1072" s="180"/>
      <c r="AN1072" s="180"/>
      <c r="AO1072" s="180"/>
      <c r="AP1072" s="180"/>
      <c r="AQ1072" s="180"/>
      <c r="AR1072" s="180"/>
      <c r="AS1072" s="180"/>
      <c r="AT1072" s="180"/>
      <c r="AU1072" s="180"/>
      <c r="AV1072" s="180"/>
      <c r="AW1072" s="180"/>
      <c r="AX1072" s="180"/>
      <c r="AY1072" s="180"/>
      <c r="AZ1072" s="180"/>
      <c r="BA1072" s="180"/>
      <c r="BB1072" s="180"/>
      <c r="BC1072" s="180"/>
      <c r="BD1072" s="180"/>
      <c r="BE1072" s="180"/>
      <c r="BF1072" s="180"/>
      <c r="BG1072" s="180"/>
      <c r="BH1072" s="180"/>
      <c r="BI1072" s="180"/>
      <c r="BJ1072" s="180"/>
      <c r="BK1072" s="180"/>
      <c r="BL1072" s="180"/>
      <c r="BM1072" s="180"/>
      <c r="BN1072" s="180"/>
      <c r="BO1072" s="180"/>
      <c r="BP1072" s="180"/>
      <c r="BQ1072" s="180"/>
      <c r="BR1072" s="180"/>
      <c r="BS1072" s="180"/>
      <c r="BT1072" s="180"/>
      <c r="BU1072" s="180"/>
      <c r="BV1072" s="180"/>
      <c r="BW1072" s="180"/>
      <c r="BX1072" s="180"/>
      <c r="BY1072" s="180"/>
      <c r="BZ1072" s="180"/>
      <c r="CA1072" s="180"/>
      <c r="CB1072" s="180"/>
      <c r="CC1072" s="180"/>
      <c r="CD1072" s="180"/>
      <c r="CE1072" s="180"/>
      <c r="CF1072" s="180"/>
      <c r="CG1072" s="180"/>
      <c r="CH1072" s="180"/>
      <c r="CI1072" s="180"/>
      <c r="CJ1072" s="180"/>
      <c r="CK1072" s="180"/>
      <c r="CL1072" s="180"/>
      <c r="CM1072" s="180"/>
      <c r="CN1072" s="180"/>
      <c r="CO1072" s="180"/>
      <c r="CP1072" s="180"/>
      <c r="CQ1072" s="180"/>
      <c r="CR1072" s="180"/>
      <c r="CS1072" s="180"/>
      <c r="CT1072" s="180"/>
      <c r="CU1072" s="180"/>
      <c r="CV1072" s="180"/>
      <c r="CW1072" s="180"/>
      <c r="CX1072" s="180"/>
      <c r="CY1072" s="180"/>
      <c r="CZ1072" s="180"/>
      <c r="DA1072" s="180"/>
      <c r="DB1072" s="180"/>
      <c r="DC1072" s="180"/>
      <c r="DD1072" s="180"/>
      <c r="DE1072" s="180"/>
      <c r="DF1072" s="180"/>
      <c r="DG1072" s="180"/>
      <c r="DH1072" s="180"/>
      <c r="DI1072" s="180"/>
      <c r="DJ1072" s="180"/>
      <c r="DK1072" s="180"/>
      <c r="DL1072" s="180"/>
      <c r="DM1072" s="180"/>
      <c r="DN1072" s="180"/>
      <c r="DO1072" s="180"/>
      <c r="DP1072" s="180"/>
      <c r="DQ1072" s="180"/>
      <c r="DR1072" s="180"/>
      <c r="DS1072" s="180"/>
      <c r="DT1072" s="180"/>
      <c r="DU1072" s="180"/>
      <c r="DV1072" s="180"/>
      <c r="DW1072" s="180"/>
      <c r="DX1072" s="180"/>
      <c r="DY1072" s="180"/>
      <c r="DZ1072" s="180"/>
      <c r="EA1072" s="180"/>
      <c r="EB1072" s="180"/>
      <c r="EC1072" s="180"/>
      <c r="ED1072" s="180"/>
      <c r="EE1072" s="180"/>
      <c r="EF1072" s="180"/>
      <c r="EG1072" s="180"/>
      <c r="EH1072" s="180"/>
      <c r="EI1072" s="180"/>
      <c r="EJ1072" s="180"/>
      <c r="EK1072" s="180"/>
      <c r="EL1072" s="180"/>
      <c r="EM1072" s="180"/>
      <c r="EN1072" s="180"/>
      <c r="EO1072" s="180"/>
      <c r="EP1072" s="180"/>
      <c r="EQ1072" s="180"/>
      <c r="ER1072" s="180"/>
      <c r="ES1072" s="180"/>
      <c r="ET1072" s="180"/>
      <c r="EU1072" s="180"/>
      <c r="EV1072" s="180"/>
      <c r="EW1072" s="180"/>
      <c r="EX1072" s="180"/>
      <c r="EY1072" s="180"/>
      <c r="EZ1072" s="180"/>
      <c r="FA1072" s="180"/>
      <c r="FB1072" s="180"/>
      <c r="FC1072" s="180"/>
      <c r="FD1072" s="180"/>
      <c r="FE1072" s="180"/>
      <c r="FF1072" s="180"/>
      <c r="FG1072" s="180"/>
      <c r="FH1072" s="180"/>
      <c r="FI1072" s="180"/>
      <c r="FJ1072" s="180"/>
      <c r="FK1072" s="180"/>
      <c r="FL1072" s="180"/>
      <c r="FM1072" s="180"/>
      <c r="FN1072" s="180"/>
      <c r="FO1072" s="180"/>
      <c r="FP1072" s="180"/>
      <c r="FQ1072" s="180"/>
      <c r="FR1072" s="180"/>
      <c r="FS1072" s="180"/>
      <c r="FT1072" s="180"/>
      <c r="FU1072" s="180"/>
      <c r="FV1072" s="180"/>
      <c r="FW1072" s="180"/>
      <c r="FX1072" s="180"/>
      <c r="FY1072" s="180"/>
      <c r="FZ1072" s="180"/>
      <c r="GA1072" s="180"/>
      <c r="GB1072" s="180"/>
      <c r="GC1072" s="180"/>
      <c r="GD1072" s="180"/>
      <c r="GE1072" s="180"/>
      <c r="GF1072" s="180"/>
      <c r="GG1072" s="180"/>
      <c r="GH1072" s="180"/>
      <c r="GI1072" s="180"/>
      <c r="GJ1072" s="180"/>
      <c r="GK1072" s="180"/>
      <c r="GL1072" s="180"/>
      <c r="GM1072" s="180"/>
      <c r="GN1072" s="180"/>
      <c r="GO1072" s="180"/>
      <c r="GP1072" s="180"/>
      <c r="GQ1072" s="180"/>
      <c r="GR1072" s="180"/>
      <c r="GS1072" s="180"/>
      <c r="GT1072" s="180"/>
      <c r="GU1072" s="180"/>
      <c r="GV1072" s="180"/>
      <c r="GW1072" s="180"/>
      <c r="GX1072" s="180"/>
      <c r="GY1072" s="180"/>
      <c r="GZ1072" s="180"/>
      <c r="HA1072" s="180"/>
      <c r="HB1072" s="180"/>
      <c r="HC1072" s="180"/>
      <c r="HD1072" s="180"/>
      <c r="HE1072" s="180"/>
      <c r="HF1072" s="180"/>
      <c r="HG1072" s="180"/>
      <c r="HH1072" s="180"/>
      <c r="HI1072" s="180"/>
      <c r="HJ1072" s="180"/>
      <c r="HK1072" s="180"/>
      <c r="HL1072" s="180"/>
      <c r="HM1072" s="180"/>
      <c r="HN1072" s="180"/>
      <c r="HO1072" s="180"/>
      <c r="HP1072" s="180"/>
      <c r="HQ1072" s="180"/>
      <c r="HR1072" s="180"/>
      <c r="HS1072" s="180"/>
      <c r="HT1072" s="180"/>
      <c r="HU1072" s="180"/>
      <c r="HV1072" s="180"/>
      <c r="HW1072" s="180"/>
      <c r="HX1072" s="180"/>
      <c r="HY1072" s="180"/>
      <c r="HZ1072" s="180"/>
      <c r="IA1072" s="180"/>
      <c r="IB1072" s="180"/>
      <c r="IC1072" s="180"/>
      <c r="ID1072" s="180"/>
      <c r="IE1072" s="180"/>
      <c r="IF1072" s="180"/>
      <c r="IG1072" s="180"/>
      <c r="IH1072" s="180"/>
      <c r="II1072" s="180"/>
      <c r="IJ1072" s="180"/>
      <c r="IK1072" s="180"/>
      <c r="IL1072" s="180"/>
      <c r="IM1072" s="180"/>
      <c r="IN1072" s="180"/>
      <c r="IO1072" s="180"/>
      <c r="IP1072" s="180"/>
      <c r="IQ1072" s="180"/>
      <c r="IR1072" s="180"/>
      <c r="IS1072" s="180"/>
      <c r="IT1072" s="180"/>
      <c r="IU1072" s="180"/>
      <c r="IV1072" s="180"/>
      <c r="IW1072" s="180"/>
      <c r="IX1072" s="180"/>
      <c r="IY1072" s="180"/>
      <c r="IZ1072" s="180"/>
      <c r="JA1072" s="180"/>
      <c r="JB1072" s="180"/>
      <c r="JC1072" s="180"/>
      <c r="JD1072" s="180"/>
      <c r="JE1072" s="180"/>
      <c r="JF1072" s="180"/>
      <c r="JG1072" s="180"/>
      <c r="JH1072" s="180"/>
      <c r="JI1072" s="180"/>
      <c r="JJ1072" s="180"/>
      <c r="JK1072" s="180"/>
      <c r="JL1072" s="180"/>
      <c r="JM1072" s="180"/>
      <c r="JN1072" s="180"/>
      <c r="JO1072" s="180"/>
      <c r="JP1072" s="180"/>
      <c r="JQ1072" s="180"/>
      <c r="JR1072" s="180"/>
      <c r="JS1072" s="180"/>
      <c r="JT1072" s="180"/>
      <c r="JU1072" s="180"/>
      <c r="JV1072" s="180"/>
      <c r="JW1072" s="180"/>
      <c r="JX1072" s="180"/>
      <c r="JY1072" s="180"/>
      <c r="JZ1072" s="180"/>
      <c r="KA1072" s="180"/>
      <c r="KB1072" s="180"/>
      <c r="KC1072" s="180"/>
      <c r="KD1072" s="180"/>
      <c r="KE1072" s="180"/>
      <c r="KF1072" s="180"/>
      <c r="KG1072" s="180"/>
      <c r="KH1072" s="180"/>
      <c r="KI1072" s="180"/>
      <c r="KJ1072" s="180"/>
      <c r="KK1072" s="180"/>
      <c r="KL1072" s="180"/>
      <c r="KM1072" s="180"/>
      <c r="KN1072" s="180"/>
      <c r="KO1072" s="180"/>
      <c r="KP1072" s="180"/>
      <c r="KQ1072" s="180"/>
      <c r="KR1072" s="180"/>
      <c r="KS1072" s="180"/>
      <c r="KT1072" s="180"/>
      <c r="KU1072" s="180"/>
      <c r="KV1072" s="180"/>
      <c r="KW1072" s="180"/>
      <c r="KX1072" s="180"/>
      <c r="KY1072" s="180"/>
      <c r="KZ1072" s="180"/>
      <c r="LA1072" s="180"/>
      <c r="LB1072" s="180"/>
      <c r="LC1072" s="180"/>
      <c r="LD1072" s="180"/>
      <c r="LE1072" s="180"/>
      <c r="LF1072" s="180"/>
      <c r="LG1072" s="180"/>
      <c r="LH1072" s="180"/>
      <c r="LI1072" s="180"/>
      <c r="LJ1072" s="180"/>
      <c r="LK1072" s="180"/>
      <c r="LL1072" s="180"/>
      <c r="LM1072" s="180"/>
      <c r="LN1072" s="180"/>
      <c r="LO1072" s="180"/>
      <c r="LP1072" s="180"/>
      <c r="LQ1072" s="180"/>
      <c r="LR1072" s="180"/>
      <c r="LS1072" s="180"/>
      <c r="LT1072" s="180"/>
      <c r="LU1072" s="180"/>
      <c r="LV1072" s="180"/>
      <c r="LW1072" s="180"/>
      <c r="LX1072" s="180"/>
      <c r="LY1072" s="180"/>
      <c r="LZ1072" s="180"/>
      <c r="MA1072" s="180"/>
      <c r="MB1072" s="180"/>
      <c r="MC1072" s="180"/>
      <c r="MD1072" s="180"/>
      <c r="ME1072" s="180"/>
      <c r="MF1072" s="180"/>
      <c r="MG1072" s="180"/>
      <c r="MH1072" s="180"/>
      <c r="MI1072" s="180"/>
      <c r="MJ1072" s="180"/>
      <c r="MK1072" s="180"/>
      <c r="ML1072" s="180"/>
      <c r="MM1072" s="180"/>
      <c r="MN1072" s="180"/>
      <c r="MO1072" s="180"/>
      <c r="MP1072" s="180"/>
      <c r="MQ1072" s="180"/>
      <c r="MR1072" s="180"/>
      <c r="MS1072" s="180"/>
      <c r="MT1072" s="180"/>
      <c r="MU1072" s="180"/>
      <c r="MV1072" s="180"/>
      <c r="MW1072" s="180"/>
      <c r="MX1072" s="180"/>
      <c r="MY1072" s="180"/>
      <c r="MZ1072" s="180"/>
      <c r="NA1072" s="180"/>
      <c r="NB1072" s="180"/>
      <c r="NC1072" s="180"/>
      <c r="ND1072" s="180"/>
      <c r="NE1072" s="180"/>
      <c r="NF1072" s="180"/>
      <c r="NG1072" s="180"/>
      <c r="NH1072" s="180"/>
      <c r="NI1072" s="180"/>
      <c r="NJ1072" s="180"/>
      <c r="NK1072" s="180"/>
      <c r="NL1072" s="180"/>
      <c r="NM1072" s="180"/>
      <c r="NN1072" s="180"/>
      <c r="NO1072" s="180"/>
      <c r="NP1072" s="180"/>
      <c r="NQ1072" s="180"/>
      <c r="NR1072" s="180"/>
      <c r="NS1072" s="180"/>
      <c r="NT1072" s="180"/>
      <c r="NU1072" s="180"/>
      <c r="NV1072" s="180"/>
      <c r="NW1072" s="180"/>
      <c r="NX1072" s="180"/>
      <c r="NY1072" s="180"/>
      <c r="NZ1072" s="180"/>
      <c r="OA1072" s="180"/>
      <c r="OB1072" s="180"/>
      <c r="OC1072" s="180"/>
      <c r="OD1072" s="180"/>
      <c r="OE1072" s="180"/>
      <c r="OF1072" s="180"/>
      <c r="OG1072" s="180"/>
      <c r="OH1072" s="180"/>
      <c r="OI1072" s="180"/>
      <c r="OJ1072" s="180"/>
      <c r="OK1072" s="180"/>
      <c r="OL1072" s="180"/>
      <c r="OM1072" s="180"/>
      <c r="ON1072" s="180"/>
      <c r="OO1072" s="180"/>
      <c r="OP1072" s="180"/>
      <c r="OQ1072" s="180"/>
      <c r="OR1072" s="180"/>
      <c r="OS1072" s="180"/>
      <c r="OT1072" s="180"/>
      <c r="OU1072" s="180"/>
      <c r="OV1072" s="180"/>
      <c r="OW1072" s="180"/>
      <c r="OX1072" s="180"/>
      <c r="OY1072" s="180"/>
      <c r="OZ1072" s="180"/>
      <c r="PA1072" s="180"/>
      <c r="PB1072" s="180"/>
      <c r="PC1072" s="180"/>
      <c r="PD1072" s="180"/>
      <c r="PE1072" s="180"/>
      <c r="PF1072" s="180"/>
      <c r="PG1072" s="180"/>
      <c r="PH1072" s="180"/>
      <c r="PI1072" s="180"/>
      <c r="PJ1072" s="180"/>
      <c r="PK1072" s="180"/>
      <c r="PL1072" s="180"/>
      <c r="PM1072" s="180"/>
      <c r="PN1072" s="180"/>
      <c r="PO1072" s="180"/>
      <c r="PP1072" s="180"/>
      <c r="PQ1072" s="180"/>
      <c r="PR1072" s="180"/>
      <c r="PS1072" s="180"/>
      <c r="PT1072" s="180"/>
      <c r="PU1072" s="180"/>
      <c r="PV1072" s="180"/>
      <c r="PW1072" s="180"/>
      <c r="PX1072" s="180"/>
      <c r="PY1072" s="180"/>
      <c r="PZ1072" s="180"/>
      <c r="QA1072" s="180"/>
      <c r="QB1072" s="180"/>
      <c r="QC1072" s="180"/>
      <c r="QD1072" s="180"/>
      <c r="QE1072" s="180"/>
      <c r="QF1072" s="180"/>
      <c r="QG1072" s="180"/>
      <c r="QH1072" s="180"/>
      <c r="QI1072" s="180"/>
      <c r="QJ1072" s="180"/>
      <c r="QK1072" s="180"/>
      <c r="QL1072" s="180"/>
      <c r="QM1072" s="180"/>
      <c r="QN1072" s="180"/>
      <c r="QO1072" s="180"/>
      <c r="QP1072" s="180"/>
      <c r="QQ1072" s="180"/>
      <c r="QR1072" s="180"/>
      <c r="QS1072" s="180"/>
      <c r="QT1072" s="180"/>
      <c r="QU1072" s="180"/>
      <c r="QV1072" s="180"/>
      <c r="QW1072" s="180"/>
      <c r="QX1072" s="180"/>
      <c r="QY1072" s="180"/>
      <c r="QZ1072" s="180"/>
      <c r="RA1072" s="180"/>
      <c r="RB1072" s="180"/>
      <c r="RC1072" s="180"/>
      <c r="RD1072" s="180"/>
      <c r="RE1072" s="180"/>
      <c r="RF1072" s="180"/>
      <c r="RG1072" s="180"/>
      <c r="RH1072" s="180"/>
      <c r="RI1072" s="180"/>
      <c r="RJ1072" s="180"/>
      <c r="RK1072" s="180"/>
      <c r="RL1072" s="180"/>
      <c r="RM1072" s="180"/>
      <c r="RN1072" s="180"/>
      <c r="RO1072" s="180"/>
      <c r="RP1072" s="180"/>
      <c r="RQ1072" s="180"/>
      <c r="RR1072" s="180"/>
      <c r="RS1072" s="180"/>
      <c r="RT1072" s="180"/>
      <c r="RU1072" s="180"/>
      <c r="RV1072" s="180"/>
      <c r="RW1072" s="180"/>
      <c r="RX1072" s="180"/>
      <c r="RY1072" s="180"/>
      <c r="RZ1072" s="180"/>
      <c r="SA1072" s="180"/>
      <c r="SB1072" s="180"/>
      <c r="SC1072" s="180"/>
      <c r="SD1072" s="180"/>
      <c r="SE1072" s="180"/>
      <c r="SF1072" s="180"/>
      <c r="SG1072" s="180"/>
      <c r="SH1072" s="180"/>
      <c r="SI1072" s="180"/>
      <c r="SJ1072" s="180"/>
      <c r="SK1072" s="180"/>
      <c r="SL1072" s="180"/>
      <c r="SM1072" s="180"/>
      <c r="SN1072" s="180"/>
      <c r="SO1072" s="180"/>
      <c r="SP1072" s="180"/>
      <c r="SQ1072" s="180"/>
      <c r="SR1072" s="180"/>
      <c r="SS1072" s="180"/>
      <c r="ST1072" s="180"/>
      <c r="SU1072" s="180"/>
      <c r="SV1072" s="180"/>
      <c r="SW1072" s="180"/>
      <c r="SX1072" s="180"/>
      <c r="SY1072" s="180"/>
      <c r="SZ1072" s="180"/>
      <c r="TA1072" s="180"/>
      <c r="TB1072" s="180"/>
      <c r="TC1072" s="180"/>
      <c r="TD1072" s="180"/>
      <c r="TE1072" s="180"/>
      <c r="TF1072" s="180"/>
      <c r="TG1072" s="180"/>
      <c r="TH1072" s="180"/>
      <c r="TI1072" s="180"/>
      <c r="TJ1072" s="180"/>
      <c r="TK1072" s="180"/>
      <c r="TL1072" s="180"/>
      <c r="TM1072" s="180"/>
      <c r="TN1072" s="180"/>
      <c r="TO1072" s="180"/>
      <c r="TP1072" s="180"/>
      <c r="TQ1072" s="180"/>
      <c r="TR1072" s="180"/>
      <c r="TS1072" s="180"/>
      <c r="TT1072" s="180"/>
      <c r="TU1072" s="180"/>
      <c r="TV1072" s="180"/>
      <c r="TW1072" s="180"/>
      <c r="TX1072" s="180"/>
      <c r="TY1072" s="180"/>
      <c r="TZ1072" s="180"/>
      <c r="UA1072" s="180"/>
      <c r="UB1072" s="180"/>
      <c r="UC1072" s="180"/>
      <c r="UD1072" s="180"/>
      <c r="UE1072" s="180"/>
      <c r="UF1072" s="180"/>
      <c r="UG1072" s="180"/>
      <c r="UH1072" s="180"/>
      <c r="UI1072" s="180"/>
      <c r="UJ1072" s="180"/>
      <c r="UK1072" s="180"/>
      <c r="UL1072" s="180"/>
      <c r="UM1072" s="180"/>
      <c r="UN1072" s="180"/>
      <c r="UO1072" s="180"/>
      <c r="UP1072" s="180"/>
      <c r="UQ1072" s="180"/>
      <c r="UR1072" s="180"/>
      <c r="US1072" s="180"/>
      <c r="UT1072" s="180"/>
      <c r="UU1072" s="180"/>
      <c r="UV1072" s="180"/>
      <c r="UW1072" s="180"/>
      <c r="UX1072" s="180"/>
      <c r="UY1072" s="180"/>
      <c r="UZ1072" s="180"/>
      <c r="VA1072" s="180"/>
      <c r="VB1072" s="180"/>
      <c r="VC1072" s="180"/>
      <c r="VD1072" s="180"/>
      <c r="VE1072" s="180"/>
      <c r="VF1072" s="180"/>
      <c r="VG1072" s="180"/>
      <c r="VH1072" s="180"/>
      <c r="VI1072" s="180"/>
      <c r="VJ1072" s="180"/>
      <c r="VK1072" s="180"/>
      <c r="VL1072" s="180"/>
      <c r="VM1072" s="180"/>
      <c r="VN1072" s="180"/>
      <c r="VO1072" s="180"/>
      <c r="VP1072" s="180"/>
      <c r="VQ1072" s="180"/>
      <c r="VR1072" s="180"/>
      <c r="VS1072" s="180"/>
      <c r="VT1072" s="180"/>
      <c r="VU1072" s="180"/>
      <c r="VV1072" s="180"/>
      <c r="VW1072" s="180"/>
      <c r="VX1072" s="180"/>
      <c r="VY1072" s="180"/>
      <c r="VZ1072" s="180"/>
      <c r="WA1072" s="180"/>
      <c r="WB1072" s="180"/>
      <c r="WC1072" s="180"/>
      <c r="WD1072" s="180"/>
      <c r="WE1072" s="180"/>
      <c r="WF1072" s="180"/>
      <c r="WG1072" s="180"/>
      <c r="WH1072" s="180"/>
      <c r="WI1072" s="180"/>
      <c r="WJ1072" s="180"/>
      <c r="WK1072" s="180"/>
      <c r="WL1072" s="180"/>
      <c r="WM1072" s="180"/>
      <c r="WN1072" s="180"/>
      <c r="WO1072" s="180"/>
      <c r="WP1072" s="180"/>
      <c r="WQ1072" s="180"/>
      <c r="WR1072" s="180"/>
      <c r="WS1072" s="180"/>
      <c r="WT1072" s="180"/>
      <c r="WU1072" s="180"/>
      <c r="WV1072" s="180"/>
      <c r="WW1072" s="180"/>
      <c r="WX1072" s="180"/>
      <c r="WY1072" s="180"/>
      <c r="WZ1072" s="180"/>
      <c r="XA1072" s="180"/>
      <c r="XB1072" s="180"/>
      <c r="XC1072" s="180"/>
      <c r="XD1072" s="180"/>
      <c r="XE1072" s="180"/>
      <c r="XF1072" s="180"/>
      <c r="XG1072" s="180"/>
      <c r="XH1072" s="180"/>
      <c r="XI1072" s="180"/>
      <c r="XJ1072" s="180"/>
      <c r="XK1072" s="180"/>
      <c r="XL1072" s="180"/>
      <c r="XM1072" s="180"/>
      <c r="XN1072" s="180"/>
      <c r="XO1072" s="180"/>
      <c r="XP1072" s="180"/>
      <c r="XQ1072" s="180"/>
      <c r="XR1072" s="180"/>
      <c r="XS1072" s="180"/>
      <c r="XT1072" s="180"/>
      <c r="XU1072" s="180"/>
      <c r="XV1072" s="180"/>
      <c r="XW1072" s="180"/>
      <c r="XX1072" s="180"/>
      <c r="XY1072" s="180"/>
      <c r="XZ1072" s="180"/>
      <c r="YA1072" s="180"/>
      <c r="YB1072" s="180"/>
      <c r="YC1072" s="180"/>
      <c r="YD1072" s="180"/>
      <c r="YE1072" s="180"/>
      <c r="YF1072" s="180"/>
      <c r="YG1072" s="180"/>
      <c r="YH1072" s="180"/>
      <c r="YI1072" s="180"/>
      <c r="YJ1072" s="180"/>
      <c r="YK1072" s="180"/>
      <c r="YL1072" s="180"/>
      <c r="YM1072" s="180"/>
      <c r="YN1072" s="180"/>
      <c r="YO1072" s="180"/>
      <c r="YP1072" s="180"/>
      <c r="YQ1072" s="180"/>
      <c r="YR1072" s="180"/>
      <c r="YS1072" s="180"/>
      <c r="YT1072" s="180"/>
      <c r="YU1072" s="180"/>
      <c r="YV1072" s="180"/>
      <c r="YW1072" s="180"/>
      <c r="YX1072" s="180"/>
      <c r="YY1072" s="180"/>
      <c r="YZ1072" s="180"/>
      <c r="ZA1072" s="180"/>
      <c r="ZB1072" s="180"/>
      <c r="ZC1072" s="180"/>
      <c r="ZD1072" s="180"/>
      <c r="ZE1072" s="180"/>
      <c r="ZF1072" s="180"/>
      <c r="ZG1072" s="180"/>
      <c r="ZH1072" s="180"/>
      <c r="ZI1072" s="180"/>
      <c r="ZJ1072" s="180"/>
      <c r="ZK1072" s="180"/>
      <c r="ZL1072" s="180"/>
      <c r="ZM1072" s="180"/>
      <c r="ZN1072" s="180"/>
      <c r="ZO1072" s="180"/>
      <c r="ZP1072" s="180"/>
      <c r="ZQ1072" s="180"/>
      <c r="ZR1072" s="180"/>
      <c r="ZS1072" s="180"/>
      <c r="ZT1072" s="180"/>
      <c r="ZU1072" s="180"/>
      <c r="ZV1072" s="180"/>
      <c r="ZW1072" s="180"/>
      <c r="ZX1072" s="180"/>
      <c r="ZY1072" s="180"/>
      <c r="ZZ1072" s="180"/>
      <c r="AAA1072" s="180"/>
      <c r="AAB1072" s="180"/>
      <c r="AAC1072" s="180"/>
      <c r="AAD1072" s="180"/>
      <c r="AAE1072" s="180"/>
      <c r="AAF1072" s="180"/>
      <c r="AAG1072" s="180"/>
      <c r="AAH1072" s="180"/>
      <c r="AAI1072" s="180"/>
      <c r="AAJ1072" s="180"/>
      <c r="AAK1072" s="180"/>
      <c r="AAL1072" s="180"/>
      <c r="AAM1072" s="180"/>
      <c r="AAN1072" s="180"/>
      <c r="AAO1072" s="180"/>
      <c r="AAP1072" s="180"/>
      <c r="AAQ1072" s="180"/>
      <c r="AAR1072" s="180"/>
      <c r="AAS1072" s="180"/>
      <c r="AAT1072" s="180"/>
      <c r="AAU1072" s="180"/>
      <c r="AAV1072" s="180"/>
      <c r="AAW1072" s="180"/>
      <c r="AAX1072" s="180"/>
      <c r="AAY1072" s="180"/>
      <c r="AAZ1072" s="180"/>
      <c r="ABA1072" s="180"/>
      <c r="ABB1072" s="180"/>
      <c r="ABC1072" s="180"/>
      <c r="ABD1072" s="180"/>
      <c r="ABE1072" s="180"/>
      <c r="ABF1072" s="180"/>
      <c r="ABG1072" s="180"/>
      <c r="ABH1072" s="180"/>
      <c r="ABI1072" s="180"/>
      <c r="ABJ1072" s="180"/>
      <c r="ABK1072" s="180"/>
      <c r="ABL1072" s="180"/>
      <c r="ABM1072" s="180"/>
      <c r="ABN1072" s="180"/>
      <c r="ABO1072" s="180"/>
      <c r="ABP1072" s="180"/>
      <c r="ABQ1072" s="180"/>
      <c r="ABR1072" s="180"/>
      <c r="ABS1072" s="180"/>
      <c r="ABT1072" s="180"/>
      <c r="ABU1072" s="180"/>
      <c r="ABV1072" s="180"/>
      <c r="ABW1072" s="180"/>
      <c r="ABX1072" s="180"/>
      <c r="ABY1072" s="180"/>
      <c r="ABZ1072" s="180"/>
      <c r="ACA1072" s="180"/>
      <c r="ACB1072" s="180"/>
      <c r="ACC1072" s="180"/>
      <c r="ACD1072" s="180"/>
      <c r="ACE1072" s="180"/>
      <c r="ACF1072" s="180"/>
      <c r="ACG1072" s="180"/>
      <c r="ACH1072" s="180"/>
      <c r="ACI1072" s="180"/>
      <c r="ACJ1072" s="180"/>
      <c r="ACK1072" s="180"/>
      <c r="ACL1072" s="180"/>
      <c r="ACM1072" s="180"/>
      <c r="ACN1072" s="180"/>
      <c r="ACO1072" s="180"/>
      <c r="ACP1072" s="180"/>
      <c r="ACQ1072" s="180"/>
      <c r="ACR1072" s="180"/>
      <c r="ACS1072" s="180"/>
      <c r="ACT1072" s="180"/>
      <c r="ACU1072" s="180"/>
      <c r="ACV1072" s="180"/>
      <c r="ACW1072" s="180"/>
      <c r="ACX1072" s="180"/>
      <c r="ACY1072" s="180"/>
      <c r="ACZ1072" s="180"/>
      <c r="ADA1072" s="180"/>
      <c r="ADB1072" s="180"/>
      <c r="ADC1072" s="180"/>
      <c r="ADD1072" s="180"/>
      <c r="ADE1072" s="180"/>
      <c r="ADF1072" s="180"/>
      <c r="ADG1072" s="180"/>
      <c r="ADH1072" s="180"/>
      <c r="ADI1072" s="180"/>
      <c r="ADJ1072" s="180"/>
      <c r="ADK1072" s="180"/>
      <c r="ADL1072" s="180"/>
      <c r="ADM1072" s="180"/>
      <c r="ADN1072" s="180"/>
      <c r="ADO1072" s="180"/>
      <c r="ADP1072" s="180"/>
      <c r="ADQ1072" s="180"/>
      <c r="ADR1072" s="180"/>
      <c r="ADS1072" s="180"/>
      <c r="ADT1072" s="180"/>
      <c r="ADU1072" s="180"/>
      <c r="ADV1072" s="180"/>
      <c r="ADW1072" s="180"/>
      <c r="ADX1072" s="180"/>
      <c r="ADY1072" s="180"/>
      <c r="ADZ1072" s="180"/>
      <c r="AEA1072" s="180"/>
      <c r="AEB1072" s="180"/>
      <c r="AEC1072" s="180"/>
      <c r="AED1072" s="180"/>
      <c r="AEE1072" s="180"/>
      <c r="AEF1072" s="180"/>
      <c r="AEG1072" s="180"/>
      <c r="AEH1072" s="180"/>
      <c r="AEI1072" s="180"/>
      <c r="AEJ1072" s="180"/>
      <c r="AEK1072" s="180"/>
      <c r="AEL1072" s="180"/>
      <c r="AEM1072" s="180"/>
      <c r="AEN1072" s="180"/>
      <c r="AEO1072" s="180"/>
      <c r="AEP1072" s="180"/>
      <c r="AEQ1072" s="180"/>
      <c r="AER1072" s="180"/>
      <c r="AES1072" s="180"/>
      <c r="AET1072" s="180"/>
      <c r="AEU1072" s="180"/>
      <c r="AEV1072" s="180"/>
      <c r="AEW1072" s="180"/>
      <c r="AEX1072" s="180"/>
      <c r="AEY1072" s="180"/>
      <c r="AEZ1072" s="180"/>
      <c r="AFA1072" s="180"/>
      <c r="AFB1072" s="180"/>
      <c r="AFC1072" s="180"/>
      <c r="AFD1072" s="180"/>
      <c r="AFE1072" s="180"/>
      <c r="AFF1072" s="180"/>
      <c r="AFG1072" s="180"/>
      <c r="AFH1072" s="180"/>
      <c r="AFI1072" s="180"/>
      <c r="AFJ1072" s="180"/>
      <c r="AFK1072" s="180"/>
      <c r="AFL1072" s="180"/>
      <c r="AFM1072" s="180"/>
      <c r="AFN1072" s="180"/>
      <c r="AFO1072" s="180"/>
      <c r="AFP1072" s="180"/>
      <c r="AFQ1072" s="180"/>
      <c r="AFR1072" s="180"/>
      <c r="AFS1072" s="180"/>
      <c r="AFT1072" s="180"/>
      <c r="AFU1072" s="180"/>
      <c r="AFV1072" s="180"/>
      <c r="AFW1072" s="180"/>
      <c r="AFX1072" s="180"/>
      <c r="AFY1072" s="180"/>
      <c r="AFZ1072" s="180"/>
      <c r="AGA1072" s="180"/>
      <c r="AGB1072" s="180"/>
      <c r="AGC1072" s="180"/>
      <c r="AGD1072" s="180"/>
      <c r="AGE1072" s="180"/>
      <c r="AGF1072" s="180"/>
      <c r="AGG1072" s="180"/>
      <c r="AGH1072" s="180"/>
      <c r="AGI1072" s="180"/>
      <c r="AGJ1072" s="180"/>
      <c r="AGK1072" s="180"/>
      <c r="AGL1072" s="180"/>
      <c r="AGM1072" s="180"/>
      <c r="AGN1072" s="180"/>
      <c r="AGO1072" s="180"/>
      <c r="AGP1072" s="180"/>
      <c r="AGQ1072" s="180"/>
      <c r="AGR1072" s="180"/>
      <c r="AGS1072" s="180"/>
      <c r="AGT1072" s="180"/>
      <c r="AGU1072" s="180"/>
      <c r="AGV1072" s="180"/>
      <c r="AGW1072" s="180"/>
      <c r="AGX1072" s="180"/>
      <c r="AGY1072" s="180"/>
      <c r="AGZ1072" s="180"/>
      <c r="AHA1072" s="180"/>
      <c r="AHB1072" s="180"/>
      <c r="AHC1072" s="180"/>
      <c r="AHD1072" s="180"/>
      <c r="AHE1072" s="180"/>
      <c r="AHF1072" s="180"/>
      <c r="AHG1072" s="180"/>
      <c r="AHH1072" s="180"/>
      <c r="AHI1072" s="180"/>
      <c r="AHJ1072" s="180"/>
      <c r="AHK1072" s="180"/>
      <c r="AHL1072" s="180"/>
      <c r="AHM1072" s="180"/>
      <c r="AHN1072" s="180"/>
      <c r="AHO1072" s="180"/>
      <c r="AHP1072" s="180"/>
      <c r="AHQ1072" s="180"/>
      <c r="AHR1072" s="180"/>
      <c r="AHS1072" s="180"/>
      <c r="AHT1072" s="180"/>
      <c r="AHU1072" s="180"/>
      <c r="AHV1072" s="180"/>
      <c r="AHW1072" s="180"/>
      <c r="AHX1072" s="180"/>
      <c r="AHY1072" s="180"/>
      <c r="AHZ1072" s="180"/>
      <c r="AIA1072" s="180"/>
      <c r="AIB1072" s="180"/>
      <c r="AIC1072" s="180"/>
      <c r="AID1072" s="180"/>
      <c r="AIE1072" s="180"/>
      <c r="AIF1072" s="180"/>
      <c r="AIG1072" s="180"/>
      <c r="AIH1072" s="180"/>
      <c r="AII1072" s="180"/>
      <c r="AIJ1072" s="180"/>
      <c r="AIK1072" s="180"/>
      <c r="AIL1072" s="180"/>
      <c r="AIM1072" s="180"/>
      <c r="AIN1072" s="180"/>
      <c r="AIO1072" s="180"/>
      <c r="AIP1072" s="180"/>
      <c r="AIQ1072" s="180"/>
      <c r="AIR1072" s="180"/>
      <c r="AIS1072" s="180"/>
      <c r="AIT1072" s="180"/>
      <c r="AIU1072" s="180"/>
      <c r="AIV1072" s="180"/>
      <c r="AIW1072" s="180"/>
      <c r="AIX1072" s="180"/>
      <c r="AIY1072" s="180"/>
      <c r="AIZ1072" s="180"/>
      <c r="AJA1072" s="180"/>
      <c r="AJB1072" s="180"/>
      <c r="AJC1072" s="180"/>
      <c r="AJD1072" s="180"/>
      <c r="AJE1072" s="180"/>
      <c r="AJF1072" s="180"/>
      <c r="AJG1072" s="180"/>
      <c r="AJH1072" s="180"/>
      <c r="AJI1072" s="180"/>
      <c r="AJJ1072" s="180"/>
      <c r="AJK1072" s="180"/>
      <c r="AJL1072" s="180"/>
      <c r="AJM1072" s="180"/>
      <c r="AJN1072" s="180"/>
      <c r="AJO1072" s="180"/>
      <c r="AJP1072" s="180"/>
      <c r="AJQ1072" s="180"/>
      <c r="AJR1072" s="180"/>
      <c r="AJS1072" s="180"/>
      <c r="AJT1072" s="180"/>
      <c r="AJU1072" s="180"/>
      <c r="AJV1072" s="180"/>
      <c r="AJW1072" s="180"/>
      <c r="AJX1072" s="180"/>
      <c r="AJY1072" s="180"/>
      <c r="AJZ1072" s="180"/>
      <c r="AKA1072" s="180"/>
      <c r="AKB1072" s="180"/>
      <c r="AKC1072" s="180"/>
      <c r="AKD1072" s="180"/>
      <c r="AKE1072" s="180"/>
      <c r="AKF1072" s="180"/>
      <c r="AKG1072" s="180"/>
      <c r="AKH1072" s="180"/>
      <c r="AKI1072" s="180"/>
      <c r="AKJ1072" s="180"/>
      <c r="AKK1072" s="180"/>
      <c r="AKL1072" s="180"/>
      <c r="AKM1072" s="180"/>
      <c r="AKN1072" s="180"/>
      <c r="AKO1072" s="180"/>
      <c r="AKP1072" s="180"/>
      <c r="AKQ1072" s="180"/>
      <c r="AKR1072" s="180"/>
      <c r="AKS1072" s="180"/>
      <c r="AKT1072" s="180"/>
      <c r="AKU1072" s="180"/>
      <c r="AKV1072" s="180"/>
      <c r="AKW1072" s="180"/>
      <c r="AKX1072" s="180"/>
      <c r="AKY1072" s="180"/>
      <c r="AKZ1072" s="180"/>
      <c r="ALA1072" s="180"/>
      <c r="ALB1072" s="180"/>
      <c r="ALC1072" s="180"/>
      <c r="ALD1072" s="180"/>
      <c r="ALE1072" s="180"/>
      <c r="ALF1072" s="180"/>
      <c r="ALG1072" s="180"/>
      <c r="ALH1072" s="180"/>
      <c r="ALI1072" s="180"/>
      <c r="ALJ1072" s="180"/>
      <c r="ALK1072" s="180"/>
      <c r="ALL1072" s="180"/>
      <c r="ALM1072" s="180"/>
      <c r="ALN1072" s="180"/>
      <c r="ALO1072" s="180"/>
      <c r="ALP1072" s="180"/>
      <c r="ALQ1072" s="180"/>
      <c r="ALR1072" s="180"/>
      <c r="ALS1072" s="180"/>
      <c r="ALT1072" s="180"/>
      <c r="ALU1072" s="180"/>
      <c r="ALV1072" s="180"/>
      <c r="ALW1072" s="180"/>
      <c r="ALX1072" s="180"/>
      <c r="ALY1072" s="180"/>
      <c r="ALZ1072" s="180"/>
      <c r="AMA1072" s="180"/>
      <c r="AMB1072" s="180"/>
      <c r="AMC1072" s="180"/>
      <c r="AMD1072" s="180"/>
      <c r="AME1072" s="180"/>
      <c r="AMF1072" s="180"/>
      <c r="AMG1072" s="180"/>
      <c r="AMH1072" s="180"/>
      <c r="AMI1072" s="180"/>
      <c r="AMJ1072" s="180"/>
    </row>
    <row r="1073" spans="1:10" ht="15.6" customHeight="1" x14ac:dyDescent="0.25">
      <c r="A1073" s="15"/>
      <c r="B1073" s="200"/>
      <c r="C1073" s="201"/>
      <c r="D1073" s="201"/>
      <c r="E1073" s="201"/>
      <c r="F1073" s="201"/>
      <c r="G1073" s="202"/>
      <c r="H1073" s="15"/>
      <c r="I1073" s="109"/>
      <c r="J1073" s="4"/>
    </row>
    <row r="1074" spans="1:10" ht="15.6" customHeight="1" x14ac:dyDescent="0.25">
      <c r="A1074" s="124"/>
      <c r="B1074" s="434" t="s">
        <v>137</v>
      </c>
      <c r="C1074" s="434"/>
      <c r="D1074" s="434"/>
      <c r="E1074" s="434"/>
      <c r="F1074" s="434"/>
      <c r="G1074" s="434"/>
      <c r="H1074" s="15"/>
      <c r="I1074" s="125"/>
      <c r="J1074" s="4"/>
    </row>
    <row r="1075" spans="1:10" ht="15.6" customHeight="1" x14ac:dyDescent="0.25">
      <c r="A1075" s="124"/>
      <c r="B1075" s="200"/>
      <c r="C1075" s="201"/>
      <c r="D1075" s="201"/>
      <c r="E1075" s="201"/>
      <c r="F1075" s="201"/>
      <c r="G1075" s="202"/>
      <c r="H1075" s="15"/>
      <c r="I1075" s="125"/>
      <c r="J1075" s="4"/>
    </row>
    <row r="1076" spans="1:10" ht="15.6" customHeight="1" x14ac:dyDescent="0.25">
      <c r="A1076" s="124"/>
      <c r="B1076" s="434" t="s">
        <v>168</v>
      </c>
      <c r="C1076" s="434"/>
      <c r="D1076" s="434"/>
      <c r="E1076" s="434"/>
      <c r="F1076" s="434"/>
      <c r="G1076" s="434"/>
      <c r="H1076" s="15"/>
      <c r="I1076" s="125"/>
      <c r="J1076" s="4"/>
    </row>
    <row r="1077" spans="1:10" ht="15.6" customHeight="1" x14ac:dyDescent="0.25">
      <c r="A1077" s="110"/>
      <c r="B1077" s="436" t="s">
        <v>167</v>
      </c>
      <c r="C1077" s="437"/>
      <c r="D1077" s="203">
        <v>43</v>
      </c>
      <c r="E1077" s="438">
        <v>1</v>
      </c>
      <c r="F1077" s="438"/>
      <c r="G1077" s="204">
        <v>10.5</v>
      </c>
      <c r="H1077" s="110"/>
      <c r="I1077" s="126"/>
      <c r="J1077" s="4"/>
    </row>
    <row r="1078" spans="1:10" ht="15.6" customHeight="1" x14ac:dyDescent="0.25">
      <c r="A1078" s="110"/>
      <c r="B1078" s="146" t="s">
        <v>138</v>
      </c>
      <c r="C1078" s="147"/>
      <c r="D1078" s="205">
        <f>D1077*E1077*G1077</f>
        <v>451.5</v>
      </c>
      <c r="E1078" s="206" t="s">
        <v>136</v>
      </c>
      <c r="F1078" s="206"/>
      <c r="G1078" s="207"/>
      <c r="H1078" s="110"/>
      <c r="I1078" s="126"/>
      <c r="J1078" s="4"/>
    </row>
    <row r="1079" spans="1:10" ht="15.6" customHeight="1" x14ac:dyDescent="0.25">
      <c r="A1079" s="16"/>
      <c r="B1079" s="70"/>
      <c r="C1079" s="140"/>
      <c r="D1079" s="141"/>
      <c r="E1079" s="141"/>
      <c r="F1079" s="141"/>
      <c r="G1079" s="71"/>
      <c r="H1079" s="16"/>
      <c r="I1079" s="7"/>
      <c r="J1079" s="4"/>
    </row>
    <row r="1080" spans="1:10" ht="15.6" customHeight="1" x14ac:dyDescent="0.25">
      <c r="A1080" s="16"/>
      <c r="B1080" s="70"/>
      <c r="C1080" s="140"/>
      <c r="D1080" s="141"/>
      <c r="E1080" s="141"/>
      <c r="F1080" s="141"/>
      <c r="G1080" s="71"/>
      <c r="H1080" s="16"/>
      <c r="I1080" s="7"/>
      <c r="J1080" s="4"/>
    </row>
    <row r="1081" spans="1:10" ht="15.6" customHeight="1" x14ac:dyDescent="0.25">
      <c r="A1081" s="16"/>
      <c r="B1081" s="70"/>
      <c r="C1081" s="140"/>
      <c r="D1081" s="141"/>
      <c r="E1081" s="141"/>
      <c r="F1081" s="141"/>
      <c r="G1081" s="71"/>
      <c r="H1081" s="16"/>
      <c r="I1081" s="7"/>
      <c r="J1081" s="4"/>
    </row>
    <row r="1082" spans="1:10" ht="15.6" customHeight="1" x14ac:dyDescent="0.25">
      <c r="A1082" s="16"/>
      <c r="B1082" s="70"/>
      <c r="C1082" s="140"/>
      <c r="D1082" s="141"/>
      <c r="E1082" s="141"/>
      <c r="F1082" s="141"/>
      <c r="G1082" s="71"/>
      <c r="H1082" s="16"/>
      <c r="I1082" s="7"/>
      <c r="J1082" s="4"/>
    </row>
    <row r="1083" spans="1:10" ht="15.6" customHeight="1" x14ac:dyDescent="0.25">
      <c r="A1083" s="16"/>
      <c r="B1083" s="70"/>
      <c r="C1083" s="140"/>
      <c r="D1083" s="141"/>
      <c r="E1083" s="141"/>
      <c r="F1083" s="141"/>
      <c r="G1083" s="71"/>
      <c r="H1083" s="16"/>
      <c r="I1083" s="7"/>
      <c r="J1083" s="4"/>
    </row>
    <row r="1084" spans="1:10" ht="15.6" customHeight="1" x14ac:dyDescent="0.25">
      <c r="A1084" s="16"/>
      <c r="B1084" s="194"/>
      <c r="C1084" s="140"/>
      <c r="D1084" s="141"/>
      <c r="E1084" s="141"/>
      <c r="F1084" s="141"/>
      <c r="G1084" s="71"/>
      <c r="H1084" s="16"/>
      <c r="I1084" s="190"/>
      <c r="J1084" s="4"/>
    </row>
    <row r="1085" spans="1:10" ht="15.6" customHeight="1" x14ac:dyDescent="0.25">
      <c r="A1085" s="16"/>
      <c r="B1085" s="194"/>
      <c r="C1085" s="140"/>
      <c r="D1085" s="141"/>
      <c r="E1085" s="141"/>
      <c r="F1085" s="141"/>
      <c r="G1085" s="71"/>
      <c r="H1085" s="16"/>
      <c r="I1085" s="190"/>
      <c r="J1085" s="4"/>
    </row>
    <row r="1086" spans="1:10" ht="15.6" customHeight="1" x14ac:dyDescent="0.25">
      <c r="A1086" s="16"/>
      <c r="B1086" s="194"/>
      <c r="C1086" s="140"/>
      <c r="D1086" s="141"/>
      <c r="E1086" s="141"/>
      <c r="F1086" s="141"/>
      <c r="G1086" s="71"/>
      <c r="H1086" s="16"/>
      <c r="I1086" s="190"/>
      <c r="J1086" s="4"/>
    </row>
    <row r="1087" spans="1:10" ht="15.6" customHeight="1" x14ac:dyDescent="0.25">
      <c r="A1087" s="16"/>
      <c r="B1087" s="194"/>
      <c r="C1087" s="140"/>
      <c r="D1087" s="141"/>
      <c r="E1087" s="141"/>
      <c r="F1087" s="141"/>
      <c r="G1087" s="71"/>
      <c r="H1087" s="16"/>
      <c r="I1087" s="190"/>
      <c r="J1087" s="4"/>
    </row>
    <row r="1088" spans="1:10" ht="15.6" customHeight="1" x14ac:dyDescent="0.25">
      <c r="A1088" s="16"/>
      <c r="B1088" s="194"/>
      <c r="C1088" s="140"/>
      <c r="D1088" s="141"/>
      <c r="E1088" s="141"/>
      <c r="F1088" s="141"/>
      <c r="G1088" s="71"/>
      <c r="H1088" s="16"/>
      <c r="I1088" s="190"/>
      <c r="J1088" s="4"/>
    </row>
    <row r="1089" spans="1:10" ht="15.6" customHeight="1" x14ac:dyDescent="0.25">
      <c r="A1089" s="16"/>
      <c r="B1089" s="194"/>
      <c r="C1089" s="140"/>
      <c r="D1089" s="141"/>
      <c r="E1089" s="141"/>
      <c r="F1089" s="141"/>
      <c r="G1089" s="71"/>
      <c r="H1089" s="16"/>
      <c r="I1089" s="190"/>
      <c r="J1089" s="4"/>
    </row>
    <row r="1090" spans="1:10" ht="15.6" customHeight="1" x14ac:dyDescent="0.25">
      <c r="A1090" s="16"/>
      <c r="B1090" s="70"/>
      <c r="C1090" s="140"/>
      <c r="D1090" s="141"/>
      <c r="E1090" s="141"/>
      <c r="F1090" s="141"/>
      <c r="G1090" s="71"/>
      <c r="H1090" s="16"/>
      <c r="I1090" s="7"/>
      <c r="J1090" s="4"/>
    </row>
    <row r="1091" spans="1:10" ht="15.6" customHeight="1" x14ac:dyDescent="0.25">
      <c r="A1091" s="16"/>
      <c r="B1091" s="70"/>
      <c r="C1091" s="140"/>
      <c r="D1091" s="141"/>
      <c r="E1091" s="141"/>
      <c r="F1091" s="141"/>
      <c r="G1091" s="71"/>
      <c r="H1091" s="16"/>
      <c r="I1091" s="7"/>
      <c r="J1091" s="4"/>
    </row>
    <row r="1092" spans="1:10" ht="15.6" customHeight="1" x14ac:dyDescent="0.25">
      <c r="A1092" s="16"/>
      <c r="B1092" s="70"/>
      <c r="C1092" s="140"/>
      <c r="D1092" s="141"/>
      <c r="E1092" s="141"/>
      <c r="F1092" s="141"/>
      <c r="G1092" s="71"/>
      <c r="H1092" s="16"/>
      <c r="I1092" s="7"/>
      <c r="J1092" s="4"/>
    </row>
    <row r="1093" spans="1:10" ht="15.6" customHeight="1" x14ac:dyDescent="0.25">
      <c r="A1093" s="16"/>
      <c r="B1093" s="70"/>
      <c r="C1093" s="140"/>
      <c r="D1093" s="141"/>
      <c r="E1093" s="141"/>
      <c r="F1093" s="141"/>
      <c r="G1093" s="71"/>
      <c r="H1093" s="16"/>
      <c r="I1093" s="7"/>
      <c r="J1093" s="4"/>
    </row>
    <row r="1094" spans="1:10" ht="15.6" customHeight="1" x14ac:dyDescent="0.25">
      <c r="A1094" s="16"/>
      <c r="B1094" s="70"/>
      <c r="C1094" s="140"/>
      <c r="D1094" s="141"/>
      <c r="E1094" s="141"/>
      <c r="F1094" s="141"/>
      <c r="G1094" s="71"/>
      <c r="H1094" s="16"/>
      <c r="I1094" s="7"/>
      <c r="J1094" s="4"/>
    </row>
    <row r="1095" spans="1:10" s="22" customFormat="1" ht="23.25" hidden="1" customHeight="1" x14ac:dyDescent="0.25">
      <c r="A1095" s="148" t="s">
        <v>139</v>
      </c>
      <c r="B1095" s="435" t="s">
        <v>140</v>
      </c>
      <c r="C1095" s="435"/>
      <c r="D1095" s="435"/>
      <c r="E1095" s="435"/>
      <c r="F1095" s="435"/>
      <c r="G1095" s="435"/>
      <c r="H1095" s="435"/>
      <c r="I1095" s="435"/>
      <c r="J1095" s="21"/>
    </row>
    <row r="1096" spans="1:10" ht="15.75" hidden="1" customHeight="1" x14ac:dyDescent="0.25">
      <c r="A1096" s="13"/>
      <c r="B1096" s="443"/>
      <c r="C1096" s="443"/>
      <c r="D1096" s="443"/>
      <c r="E1096" s="443"/>
      <c r="F1096" s="443"/>
      <c r="G1096" s="443"/>
      <c r="H1096" s="75"/>
      <c r="I1096" s="76"/>
      <c r="J1096" s="4"/>
    </row>
    <row r="1097" spans="1:10" ht="15.75" hidden="1" x14ac:dyDescent="0.25">
      <c r="A1097" s="16"/>
      <c r="B1097" s="32"/>
      <c r="C1097" s="55"/>
      <c r="D1097" s="55"/>
      <c r="E1097" s="55"/>
      <c r="F1097" s="55"/>
      <c r="G1097" s="57"/>
      <c r="H1097" s="149"/>
      <c r="I1097" s="16"/>
      <c r="J1097" s="4"/>
    </row>
    <row r="1098" spans="1:10" s="22" customFormat="1" ht="23.25" hidden="1" customHeight="1" x14ac:dyDescent="0.25">
      <c r="A1098" s="148" t="s">
        <v>141</v>
      </c>
      <c r="B1098" s="444" t="s">
        <v>142</v>
      </c>
      <c r="C1098" s="444"/>
      <c r="D1098" s="444"/>
      <c r="E1098" s="444"/>
      <c r="F1098" s="444"/>
      <c r="G1098" s="444"/>
      <c r="H1098" s="150" t="s">
        <v>15</v>
      </c>
      <c r="I1098" s="151">
        <v>839.04</v>
      </c>
      <c r="J1098" s="21"/>
    </row>
    <row r="1099" spans="1:10" ht="15.75" hidden="1" x14ac:dyDescent="0.25">
      <c r="A1099" s="16"/>
      <c r="B1099" s="32"/>
      <c r="C1099" s="55"/>
      <c r="D1099" s="55"/>
      <c r="E1099" s="55"/>
      <c r="F1099" s="55"/>
      <c r="G1099" s="57"/>
      <c r="H1099" s="16"/>
      <c r="I1099" s="16"/>
      <c r="J1099" s="4"/>
    </row>
    <row r="1100" spans="1:10" ht="15.75" hidden="1" customHeight="1" x14ac:dyDescent="0.25">
      <c r="A1100" s="16"/>
      <c r="B1100" s="415" t="s">
        <v>143</v>
      </c>
      <c r="C1100" s="415"/>
      <c r="D1100" s="415"/>
      <c r="E1100" s="415"/>
      <c r="F1100" s="415"/>
      <c r="G1100" s="415"/>
      <c r="H1100" s="16"/>
      <c r="I1100" s="16"/>
      <c r="J1100" s="4"/>
    </row>
    <row r="1101" spans="1:10" ht="15.75" hidden="1" x14ac:dyDescent="0.25">
      <c r="A1101" s="16"/>
      <c r="B1101" s="77"/>
      <c r="C1101" s="100"/>
      <c r="D1101" s="100"/>
      <c r="E1101" s="100"/>
      <c r="F1101" s="100"/>
      <c r="G1101" s="152"/>
      <c r="H1101" s="16"/>
      <c r="I1101" s="16"/>
      <c r="J1101" s="4"/>
    </row>
    <row r="1102" spans="1:10" ht="15.75" hidden="1" x14ac:dyDescent="0.25">
      <c r="A1102" s="16"/>
      <c r="B1102" s="153" t="s">
        <v>144</v>
      </c>
      <c r="C1102" s="137"/>
      <c r="D1102" s="137"/>
      <c r="E1102" s="134"/>
      <c r="F1102" s="154"/>
      <c r="G1102" s="138">
        <v>1225.8262999999999</v>
      </c>
      <c r="H1102" s="16"/>
      <c r="I1102" s="16"/>
      <c r="J1102" s="4"/>
    </row>
    <row r="1103" spans="1:10" ht="15.75" hidden="1" x14ac:dyDescent="0.25">
      <c r="A1103" s="16"/>
      <c r="B1103" s="153" t="s">
        <v>145</v>
      </c>
      <c r="C1103" s="137"/>
      <c r="D1103" s="137"/>
      <c r="E1103" s="134"/>
      <c r="F1103" s="154"/>
      <c r="G1103" s="138">
        <v>4681.8500000000004</v>
      </c>
      <c r="H1103" s="16"/>
      <c r="I1103" s="16"/>
      <c r="J1103" s="4"/>
    </row>
    <row r="1104" spans="1:10" ht="15.75" hidden="1" x14ac:dyDescent="0.25">
      <c r="A1104" s="16"/>
      <c r="B1104" s="155" t="s">
        <v>146</v>
      </c>
      <c r="C1104" s="156"/>
      <c r="D1104" s="156"/>
      <c r="E1104" s="157"/>
      <c r="F1104" s="158"/>
      <c r="G1104" s="159">
        <v>588.1</v>
      </c>
      <c r="H1104" s="16"/>
      <c r="I1104" s="16"/>
      <c r="J1104" s="4"/>
    </row>
    <row r="1105" spans="1:10" ht="15.75" hidden="1" x14ac:dyDescent="0.25">
      <c r="A1105" s="16"/>
      <c r="B1105" s="153" t="s">
        <v>147</v>
      </c>
      <c r="C1105" s="137"/>
      <c r="D1105" s="137"/>
      <c r="E1105" s="160"/>
      <c r="F1105" s="154"/>
      <c r="G1105" s="138">
        <v>0</v>
      </c>
      <c r="H1105" s="16"/>
      <c r="I1105" s="16"/>
      <c r="J1105" s="4"/>
    </row>
    <row r="1106" spans="1:10" ht="15.75" hidden="1" x14ac:dyDescent="0.25">
      <c r="A1106" s="16"/>
      <c r="B1106" s="153" t="s">
        <v>148</v>
      </c>
      <c r="C1106" s="137"/>
      <c r="D1106" s="137"/>
      <c r="E1106" s="134"/>
      <c r="F1106" s="135"/>
      <c r="G1106" s="161">
        <v>606.6</v>
      </c>
      <c r="H1106" s="136"/>
      <c r="I1106" s="16"/>
      <c r="J1106" s="4"/>
    </row>
    <row r="1107" spans="1:10" ht="15.75" hidden="1" x14ac:dyDescent="0.25">
      <c r="A1107" s="16"/>
      <c r="B1107" s="153" t="s">
        <v>149</v>
      </c>
      <c r="C1107" s="137"/>
      <c r="D1107" s="137"/>
      <c r="E1107" s="134"/>
      <c r="F1107" s="135"/>
      <c r="G1107" s="161">
        <v>4.9808500000000002</v>
      </c>
      <c r="H1107" s="136"/>
      <c r="I1107" s="16"/>
      <c r="J1107" s="4"/>
    </row>
    <row r="1108" spans="1:10" ht="15.75" hidden="1" x14ac:dyDescent="0.25">
      <c r="A1108" s="16"/>
      <c r="B1108" s="153" t="s">
        <v>150</v>
      </c>
      <c r="C1108" s="137"/>
      <c r="D1108" s="137"/>
      <c r="E1108" s="134"/>
      <c r="F1108" s="135"/>
      <c r="G1108" s="161">
        <v>133.60050000000001</v>
      </c>
      <c r="H1108" s="136"/>
      <c r="I1108" s="16"/>
      <c r="J1108" s="4"/>
    </row>
    <row r="1109" spans="1:10" ht="15.75" hidden="1" x14ac:dyDescent="0.25">
      <c r="A1109" s="16"/>
      <c r="B1109" s="162" t="s">
        <v>151</v>
      </c>
      <c r="C1109" s="137"/>
      <c r="D1109" s="137"/>
      <c r="E1109" s="134"/>
      <c r="F1109" s="135"/>
      <c r="G1109" s="161">
        <v>2118.0451499999999</v>
      </c>
      <c r="H1109" s="136"/>
      <c r="I1109" s="16"/>
      <c r="J1109" s="4"/>
    </row>
    <row r="1110" spans="1:10" ht="15.75" hidden="1" x14ac:dyDescent="0.25">
      <c r="A1110" s="16"/>
      <c r="B1110" s="153"/>
      <c r="C1110" s="137"/>
      <c r="D1110" s="137"/>
      <c r="E1110" s="134"/>
      <c r="F1110" s="135"/>
      <c r="G1110" s="163">
        <f>SUM(G1102:G1109)</f>
        <v>9359.0028000000002</v>
      </c>
      <c r="H1110" s="136"/>
      <c r="I1110" s="16"/>
      <c r="J1110" s="4"/>
    </row>
    <row r="1111" spans="1:10" ht="15.75" hidden="1" x14ac:dyDescent="0.25">
      <c r="A1111" s="16"/>
      <c r="B1111" s="164"/>
      <c r="C1111" s="137"/>
      <c r="D1111" s="137"/>
      <c r="E1111" s="134"/>
      <c r="F1111" s="135"/>
      <c r="G1111" s="160"/>
      <c r="H1111" s="136"/>
      <c r="I1111" s="16"/>
      <c r="J1111" s="4"/>
    </row>
    <row r="1112" spans="1:10" ht="15.75" hidden="1" x14ac:dyDescent="0.25">
      <c r="A1112" s="16"/>
      <c r="B1112" s="28" t="s">
        <v>18</v>
      </c>
      <c r="C1112" s="29"/>
      <c r="D1112" s="29"/>
      <c r="E1112" s="29"/>
      <c r="F1112" s="29"/>
      <c r="G1112" s="30"/>
      <c r="H1112" s="136"/>
      <c r="I1112" s="16"/>
      <c r="J1112" s="4"/>
    </row>
    <row r="1113" spans="1:10" ht="15.75" hidden="1" x14ac:dyDescent="0.25">
      <c r="A1113" s="16"/>
      <c r="B1113" s="32"/>
      <c r="C1113" s="69">
        <f>G1110</f>
        <v>9359.0028000000002</v>
      </c>
      <c r="D1113" s="18" t="s">
        <v>19</v>
      </c>
      <c r="E1113" s="69">
        <v>7240.96</v>
      </c>
      <c r="F1113" s="18" t="s">
        <v>20</v>
      </c>
      <c r="G1113" s="69">
        <f>C1113-E1113</f>
        <v>2118.0428000000002</v>
      </c>
      <c r="H1113" s="136"/>
      <c r="I1113" s="16"/>
      <c r="J1113" s="4"/>
    </row>
    <row r="1114" spans="1:10" ht="15.75" hidden="1" x14ac:dyDescent="0.25">
      <c r="A1114" s="16"/>
      <c r="B1114" s="164"/>
      <c r="C1114" s="137"/>
      <c r="D1114" s="137"/>
      <c r="E1114" s="134"/>
      <c r="F1114" s="135"/>
      <c r="G1114" s="160"/>
      <c r="H1114" s="136"/>
      <c r="I1114" s="16"/>
      <c r="J1114" s="4"/>
    </row>
    <row r="1115" spans="1:10" ht="15.75" hidden="1" x14ac:dyDescent="0.25">
      <c r="A1115" s="16"/>
      <c r="B1115" s="153" t="s">
        <v>152</v>
      </c>
      <c r="C1115" s="137"/>
      <c r="D1115" s="137"/>
      <c r="E1115" s="165">
        <f>G1113</f>
        <v>2118.0428000000002</v>
      </c>
      <c r="F1115" s="135" t="s">
        <v>15</v>
      </c>
      <c r="G1115" s="160"/>
      <c r="H1115" s="136"/>
      <c r="I1115" s="16"/>
      <c r="J1115" s="4"/>
    </row>
    <row r="1116" spans="1:10" ht="15.75" hidden="1" x14ac:dyDescent="0.25">
      <c r="A1116" s="16"/>
      <c r="B1116" s="133"/>
      <c r="C1116" s="137"/>
      <c r="D1116" s="137"/>
      <c r="E1116" s="166"/>
      <c r="F1116" s="167"/>
      <c r="G1116" s="160"/>
      <c r="H1116" s="136"/>
      <c r="I1116" s="16"/>
      <c r="J1116" s="4"/>
    </row>
    <row r="1117" spans="1:10" ht="15.75" hidden="1" x14ac:dyDescent="0.25">
      <c r="A1117" s="16"/>
      <c r="B1117" s="133" t="s">
        <v>153</v>
      </c>
      <c r="C1117" s="137"/>
      <c r="D1117" s="137"/>
      <c r="E1117" s="166"/>
      <c r="F1117" s="167"/>
      <c r="G1117" s="160"/>
      <c r="H1117" s="136"/>
      <c r="I1117" s="16"/>
      <c r="J1117" s="4"/>
    </row>
    <row r="1118" spans="1:10" ht="15.75" hidden="1" x14ac:dyDescent="0.25">
      <c r="A1118" s="16"/>
      <c r="B1118" s="133"/>
      <c r="C1118" s="137"/>
      <c r="D1118" s="137"/>
      <c r="E1118" s="166"/>
      <c r="F1118" s="167"/>
      <c r="G1118" s="160"/>
      <c r="H1118" s="136"/>
      <c r="I1118" s="16"/>
      <c r="J1118" s="4"/>
    </row>
    <row r="1119" spans="1:10" ht="15.75" hidden="1" x14ac:dyDescent="0.25">
      <c r="A1119" s="16"/>
      <c r="B1119" s="164" t="s">
        <v>154</v>
      </c>
      <c r="C1119" s="137"/>
      <c r="D1119" s="137"/>
      <c r="E1119" s="166"/>
      <c r="F1119" s="167"/>
      <c r="G1119" s="160"/>
      <c r="H1119" s="136"/>
      <c r="I1119" s="16"/>
      <c r="J1119" s="4"/>
    </row>
    <row r="1120" spans="1:10" ht="15.75" hidden="1" x14ac:dyDescent="0.25">
      <c r="A1120" s="16"/>
      <c r="B1120" s="133"/>
      <c r="C1120" s="137"/>
      <c r="D1120" s="137"/>
      <c r="E1120" s="166"/>
      <c r="F1120" s="167"/>
      <c r="G1120" s="160"/>
      <c r="H1120" s="136"/>
      <c r="I1120" s="16"/>
      <c r="J1120" s="4"/>
    </row>
    <row r="1121" spans="1:10" ht="15.75" hidden="1" x14ac:dyDescent="0.25">
      <c r="A1121" s="16"/>
      <c r="B1121" s="133"/>
      <c r="C1121" s="137"/>
      <c r="D1121" s="137"/>
      <c r="E1121" s="166"/>
      <c r="F1121" s="167"/>
      <c r="G1121" s="160"/>
      <c r="H1121" s="136"/>
      <c r="I1121" s="16"/>
      <c r="J1121" s="4"/>
    </row>
    <row r="1122" spans="1:10" ht="15.75" hidden="1" x14ac:dyDescent="0.25">
      <c r="A1122" s="16"/>
      <c r="B1122" s="133"/>
      <c r="C1122" s="137"/>
      <c r="D1122" s="137"/>
      <c r="E1122" s="166"/>
      <c r="F1122" s="167"/>
      <c r="G1122" s="160"/>
      <c r="H1122" s="136"/>
      <c r="I1122" s="16"/>
      <c r="J1122" s="4"/>
    </row>
    <row r="1123" spans="1:10" ht="15.75" hidden="1" x14ac:dyDescent="0.25">
      <c r="A1123" s="16"/>
      <c r="B1123" s="133"/>
      <c r="C1123" s="137"/>
      <c r="D1123" s="137"/>
      <c r="E1123" s="166"/>
      <c r="F1123" s="167"/>
      <c r="G1123" s="160"/>
      <c r="H1123" s="136"/>
      <c r="I1123" s="16"/>
      <c r="J1123" s="4"/>
    </row>
    <row r="1124" spans="1:10" ht="15.75" hidden="1" x14ac:dyDescent="0.25">
      <c r="A1124" s="16"/>
      <c r="B1124" s="133"/>
      <c r="C1124" s="137"/>
      <c r="D1124" s="137"/>
      <c r="E1124" s="166"/>
      <c r="F1124" s="167"/>
      <c r="G1124" s="160"/>
      <c r="H1124" s="136"/>
      <c r="I1124" s="16"/>
      <c r="J1124" s="4"/>
    </row>
    <row r="1125" spans="1:10" ht="15.75" hidden="1" x14ac:dyDescent="0.25">
      <c r="A1125" s="16"/>
      <c r="B1125" s="133"/>
      <c r="C1125" s="137"/>
      <c r="D1125" s="137"/>
      <c r="E1125" s="166"/>
      <c r="F1125" s="167"/>
      <c r="G1125" s="160"/>
      <c r="H1125" s="136"/>
      <c r="I1125" s="16"/>
      <c r="J1125" s="4"/>
    </row>
    <row r="1126" spans="1:10" ht="15.75" hidden="1" x14ac:dyDescent="0.25">
      <c r="A1126" s="16"/>
      <c r="B1126" s="133"/>
      <c r="C1126" s="137"/>
      <c r="D1126" s="137"/>
      <c r="E1126" s="166"/>
      <c r="F1126" s="167"/>
      <c r="G1126" s="160"/>
      <c r="H1126" s="136"/>
      <c r="I1126" s="16"/>
      <c r="J1126" s="4"/>
    </row>
    <row r="1127" spans="1:10" ht="15.75" hidden="1" x14ac:dyDescent="0.25">
      <c r="A1127" s="16"/>
      <c r="B1127" s="133"/>
      <c r="C1127" s="137"/>
      <c r="D1127" s="137"/>
      <c r="E1127" s="166"/>
      <c r="F1127" s="167"/>
      <c r="G1127" s="160"/>
      <c r="H1127" s="136"/>
      <c r="I1127" s="16"/>
      <c r="J1127" s="4"/>
    </row>
    <row r="1128" spans="1:10" ht="15.75" hidden="1" x14ac:dyDescent="0.25">
      <c r="A1128" s="16"/>
      <c r="B1128" s="133"/>
      <c r="C1128" s="137"/>
      <c r="D1128" s="137"/>
      <c r="E1128" s="166"/>
      <c r="F1128" s="167"/>
      <c r="G1128" s="160"/>
      <c r="H1128" s="136"/>
      <c r="I1128" s="16"/>
      <c r="J1128" s="4"/>
    </row>
    <row r="1129" spans="1:10" ht="15.75" hidden="1" x14ac:dyDescent="0.25">
      <c r="A1129" s="16"/>
      <c r="B1129" s="133"/>
      <c r="C1129" s="137"/>
      <c r="D1129" s="137"/>
      <c r="E1129" s="166"/>
      <c r="F1129" s="167"/>
      <c r="G1129" s="160"/>
      <c r="H1129" s="136"/>
      <c r="I1129" s="16"/>
      <c r="J1129" s="4"/>
    </row>
    <row r="1130" spans="1:10" ht="15.75" hidden="1" x14ac:dyDescent="0.25">
      <c r="A1130" s="16"/>
      <c r="B1130" s="164"/>
      <c r="C1130" s="137"/>
      <c r="D1130" s="137"/>
      <c r="E1130" s="134"/>
      <c r="F1130" s="135"/>
      <c r="G1130" s="160"/>
      <c r="H1130" s="136"/>
      <c r="I1130" s="16"/>
      <c r="J1130" s="4"/>
    </row>
    <row r="1131" spans="1:10" ht="23.25" hidden="1" customHeight="1" x14ac:dyDescent="0.25">
      <c r="A1131" s="13"/>
      <c r="B1131" s="433"/>
      <c r="C1131" s="433"/>
      <c r="D1131" s="433"/>
      <c r="E1131" s="433"/>
      <c r="F1131" s="433"/>
      <c r="G1131" s="433"/>
      <c r="H1131" s="433"/>
      <c r="I1131" s="433"/>
      <c r="J1131" s="4"/>
    </row>
    <row r="1132" spans="1:10" ht="15.75" hidden="1" x14ac:dyDescent="0.25">
      <c r="A1132" s="16"/>
      <c r="B1132" s="17"/>
      <c r="C1132" s="18"/>
      <c r="D1132" s="18"/>
      <c r="E1132" s="18"/>
      <c r="F1132" s="18"/>
      <c r="G1132" s="19"/>
      <c r="H1132" s="16"/>
      <c r="I1132" s="16"/>
      <c r="J1132" s="4"/>
    </row>
    <row r="1133" spans="1:10" ht="31.9" hidden="1" customHeight="1" x14ac:dyDescent="0.25">
      <c r="A1133" s="13"/>
      <c r="B1133" s="445"/>
      <c r="C1133" s="445"/>
      <c r="D1133" s="445"/>
      <c r="E1133" s="445"/>
      <c r="F1133" s="445"/>
      <c r="G1133" s="445"/>
      <c r="H1133" s="13"/>
      <c r="I1133" s="99"/>
      <c r="J1133" s="4"/>
    </row>
    <row r="1134" spans="1:10" ht="15.6" hidden="1" customHeight="1" x14ac:dyDescent="0.25">
      <c r="A1134" s="16"/>
      <c r="B1134" s="446"/>
      <c r="C1134" s="446"/>
      <c r="D1134" s="446"/>
      <c r="E1134" s="446"/>
      <c r="F1134" s="446"/>
      <c r="G1134" s="446"/>
      <c r="H1134" s="16"/>
      <c r="I1134" s="7"/>
      <c r="J1134" s="4"/>
    </row>
    <row r="1135" spans="1:10" ht="15.6" customHeight="1" x14ac:dyDescent="0.25">
      <c r="A1135" s="16"/>
      <c r="B1135" s="186"/>
      <c r="C1135" s="67"/>
      <c r="D1135" s="67"/>
      <c r="E1135" s="67"/>
      <c r="F1135" s="67"/>
      <c r="G1135" s="67"/>
      <c r="H1135" s="16"/>
      <c r="I1135" s="19"/>
      <c r="J1135" s="4"/>
    </row>
    <row r="1136" spans="1:10" ht="15.6" customHeight="1" x14ac:dyDescent="0.25">
      <c r="A1136" s="16"/>
      <c r="B1136" s="226"/>
      <c r="C1136" s="67"/>
      <c r="D1136" s="67"/>
      <c r="E1136" s="67"/>
      <c r="F1136" s="67"/>
      <c r="G1136" s="67"/>
      <c r="H1136" s="16"/>
      <c r="I1136" s="19"/>
      <c r="J1136" s="4"/>
    </row>
    <row r="1137" spans="1:10" ht="25.5" hidden="1" customHeight="1" x14ac:dyDescent="0.25">
      <c r="A1137" s="183" t="s">
        <v>185</v>
      </c>
      <c r="B1137" s="457" t="s">
        <v>140</v>
      </c>
      <c r="C1137" s="457"/>
      <c r="D1137" s="457"/>
      <c r="E1137" s="457"/>
      <c r="F1137" s="457"/>
      <c r="G1137" s="457"/>
      <c r="H1137" s="457"/>
      <c r="I1137" s="457"/>
      <c r="J1137" s="4"/>
    </row>
    <row r="1138" spans="1:10" ht="15.6" hidden="1" customHeight="1" x14ac:dyDescent="0.25">
      <c r="A1138" s="198"/>
      <c r="B1138" s="353"/>
      <c r="C1138" s="354"/>
      <c r="D1138" s="354"/>
      <c r="E1138" s="354"/>
      <c r="F1138" s="354"/>
      <c r="G1138" s="354"/>
      <c r="H1138" s="198"/>
      <c r="I1138" s="355"/>
      <c r="J1138" s="4"/>
    </row>
    <row r="1139" spans="1:10" ht="25.5" hidden="1" customHeight="1" x14ac:dyDescent="0.25">
      <c r="A1139" s="356" t="s">
        <v>29</v>
      </c>
      <c r="B1139" s="453" t="s">
        <v>186</v>
      </c>
      <c r="C1139" s="454"/>
      <c r="D1139" s="454"/>
      <c r="E1139" s="454"/>
      <c r="F1139" s="454"/>
      <c r="G1139" s="454"/>
      <c r="H1139" s="356" t="s">
        <v>15</v>
      </c>
      <c r="I1139" s="357">
        <f>E1163</f>
        <v>1559.3152</v>
      </c>
      <c r="J1139" s="4"/>
    </row>
    <row r="1140" spans="1:10" ht="15.6" hidden="1" customHeight="1" x14ac:dyDescent="0.25">
      <c r="A1140" s="198"/>
      <c r="B1140" s="353"/>
      <c r="C1140" s="354"/>
      <c r="D1140" s="354"/>
      <c r="E1140" s="354"/>
      <c r="F1140" s="354"/>
      <c r="G1140" s="354"/>
      <c r="H1140" s="198"/>
      <c r="I1140" s="355"/>
      <c r="J1140" s="4"/>
    </row>
    <row r="1141" spans="1:10" ht="15.6" hidden="1" customHeight="1" x14ac:dyDescent="0.25">
      <c r="A1141" s="198"/>
      <c r="B1141" s="455" t="s">
        <v>16</v>
      </c>
      <c r="C1141" s="455"/>
      <c r="D1141" s="455"/>
      <c r="E1141" s="455"/>
      <c r="F1141" s="455"/>
      <c r="G1141" s="455"/>
      <c r="H1141" s="198"/>
      <c r="I1141" s="355"/>
      <c r="J1141" s="4"/>
    </row>
    <row r="1142" spans="1:10" ht="15.6" hidden="1" customHeight="1" x14ac:dyDescent="0.25">
      <c r="A1142" s="198"/>
      <c r="B1142" s="458"/>
      <c r="C1142" s="458"/>
      <c r="D1142" s="458"/>
      <c r="E1142" s="458"/>
      <c r="F1142" s="458"/>
      <c r="G1142" s="458"/>
      <c r="H1142" s="198"/>
      <c r="I1142" s="355"/>
      <c r="J1142" s="4"/>
    </row>
    <row r="1143" spans="1:10" ht="15.6" hidden="1" customHeight="1" x14ac:dyDescent="0.25">
      <c r="A1143" s="198"/>
      <c r="B1143" s="249"/>
      <c r="C1143" s="358"/>
      <c r="D1143" s="358"/>
      <c r="E1143" s="358"/>
      <c r="F1143" s="358"/>
      <c r="G1143" s="359" t="s">
        <v>108</v>
      </c>
      <c r="H1143" s="198"/>
      <c r="I1143" s="355"/>
      <c r="J1143" s="4"/>
    </row>
    <row r="1144" spans="1:10" ht="15.6" hidden="1" customHeight="1" x14ac:dyDescent="0.25">
      <c r="A1144" s="198"/>
      <c r="B1144" s="249" t="s">
        <v>144</v>
      </c>
      <c r="C1144" s="358"/>
      <c r="D1144" s="358"/>
      <c r="E1144" s="358"/>
      <c r="F1144" s="358"/>
      <c r="G1144" s="360">
        <v>594.0522000000002</v>
      </c>
      <c r="H1144" s="198"/>
      <c r="I1144" s="355"/>
      <c r="J1144" s="4"/>
    </row>
    <row r="1145" spans="1:10" ht="15.6" hidden="1" customHeight="1" x14ac:dyDescent="0.25">
      <c r="A1145" s="198"/>
      <c r="B1145" s="249" t="s">
        <v>151</v>
      </c>
      <c r="C1145" s="358"/>
      <c r="D1145" s="358"/>
      <c r="E1145" s="358"/>
      <c r="F1145" s="358"/>
      <c r="G1145" s="360">
        <v>1591.4855</v>
      </c>
      <c r="H1145" s="198"/>
      <c r="I1145" s="355"/>
      <c r="J1145" s="4"/>
    </row>
    <row r="1146" spans="1:10" ht="15.6" hidden="1" customHeight="1" x14ac:dyDescent="0.25">
      <c r="A1146" s="198"/>
      <c r="B1146" s="249" t="s">
        <v>145</v>
      </c>
      <c r="C1146" s="358"/>
      <c r="D1146" s="358"/>
      <c r="E1146" s="358"/>
      <c r="F1146" s="358"/>
      <c r="G1146" s="360">
        <v>292.18499999999995</v>
      </c>
      <c r="H1146" s="198"/>
      <c r="I1146" s="355"/>
      <c r="J1146" s="4"/>
    </row>
    <row r="1147" spans="1:10" ht="15.6" hidden="1" customHeight="1" x14ac:dyDescent="0.25">
      <c r="A1147" s="198"/>
      <c r="B1147" s="249" t="s">
        <v>146</v>
      </c>
      <c r="C1147" s="358"/>
      <c r="D1147" s="358"/>
      <c r="E1147" s="358"/>
      <c r="F1147" s="358"/>
      <c r="G1147" s="360">
        <v>90.224599999999995</v>
      </c>
      <c r="H1147" s="198"/>
      <c r="I1147" s="355"/>
      <c r="J1147" s="4"/>
    </row>
    <row r="1148" spans="1:10" ht="15.6" hidden="1" customHeight="1" x14ac:dyDescent="0.25">
      <c r="A1148" s="198"/>
      <c r="B1148" s="249" t="s">
        <v>147</v>
      </c>
      <c r="C1148" s="358"/>
      <c r="D1148" s="358"/>
      <c r="E1148" s="358"/>
      <c r="F1148" s="358"/>
      <c r="G1148" s="360">
        <v>41.374999999999993</v>
      </c>
      <c r="H1148" s="198"/>
      <c r="I1148" s="355"/>
      <c r="J1148" s="4"/>
    </row>
    <row r="1149" spans="1:10" ht="15.6" hidden="1" customHeight="1" x14ac:dyDescent="0.25">
      <c r="A1149" s="198"/>
      <c r="B1149" s="249" t="s">
        <v>148</v>
      </c>
      <c r="C1149" s="358"/>
      <c r="D1149" s="358"/>
      <c r="E1149" s="358"/>
      <c r="F1149" s="358"/>
      <c r="G1149" s="360">
        <v>726.76925000000017</v>
      </c>
      <c r="H1149" s="198"/>
      <c r="I1149" s="355"/>
      <c r="J1149" s="4"/>
    </row>
    <row r="1150" spans="1:10" ht="15.6" hidden="1" customHeight="1" x14ac:dyDescent="0.25">
      <c r="A1150" s="198"/>
      <c r="B1150" s="249" t="s">
        <v>187</v>
      </c>
      <c r="C1150" s="358"/>
      <c r="D1150" s="358"/>
      <c r="E1150" s="358"/>
      <c r="F1150" s="358"/>
      <c r="G1150" s="360">
        <v>481.084</v>
      </c>
      <c r="H1150" s="198"/>
      <c r="I1150" s="355"/>
      <c r="J1150" s="4"/>
    </row>
    <row r="1151" spans="1:10" ht="15.6" hidden="1" customHeight="1" x14ac:dyDescent="0.25">
      <c r="A1151" s="198"/>
      <c r="B1151" s="249" t="s">
        <v>149</v>
      </c>
      <c r="C1151" s="358"/>
      <c r="D1151" s="358"/>
      <c r="E1151" s="358"/>
      <c r="F1151" s="358"/>
      <c r="G1151" s="360">
        <v>430.2620500000001</v>
      </c>
      <c r="H1151" s="198"/>
      <c r="I1151" s="355"/>
      <c r="J1151" s="4"/>
    </row>
    <row r="1152" spans="1:10" ht="15.6" hidden="1" customHeight="1" x14ac:dyDescent="0.25">
      <c r="A1152" s="198"/>
      <c r="B1152" s="249" t="s">
        <v>150</v>
      </c>
      <c r="C1152" s="358"/>
      <c r="D1152" s="358"/>
      <c r="E1152" s="358"/>
      <c r="F1152" s="358"/>
      <c r="G1152" s="360">
        <v>512.5376</v>
      </c>
      <c r="H1152" s="198"/>
      <c r="I1152" s="355"/>
      <c r="J1152" s="4"/>
    </row>
    <row r="1153" spans="1:10" ht="15.6" hidden="1" customHeight="1" x14ac:dyDescent="0.25">
      <c r="A1153" s="198"/>
      <c r="B1153" s="249" t="s">
        <v>189</v>
      </c>
      <c r="C1153" s="358"/>
      <c r="D1153" s="358"/>
      <c r="E1153" s="358"/>
      <c r="F1153" s="358"/>
      <c r="G1153" s="360">
        <v>135.43</v>
      </c>
      <c r="H1153" s="198"/>
      <c r="I1153" s="355"/>
      <c r="J1153" s="4"/>
    </row>
    <row r="1154" spans="1:10" ht="15.6" hidden="1" customHeight="1" x14ac:dyDescent="0.25">
      <c r="A1154" s="198"/>
      <c r="B1154" s="249"/>
      <c r="C1154" s="358"/>
      <c r="D1154" s="358"/>
      <c r="E1154" s="358"/>
      <c r="F1154" s="361" t="s">
        <v>188</v>
      </c>
      <c r="G1154" s="362">
        <f>SUM(G1144:G1153)</f>
        <v>4895.4052000000001</v>
      </c>
      <c r="H1154" s="198"/>
      <c r="I1154" s="355"/>
      <c r="J1154" s="4"/>
    </row>
    <row r="1155" spans="1:10" ht="15.6" hidden="1" customHeight="1" x14ac:dyDescent="0.25">
      <c r="A1155" s="198"/>
      <c r="B1155" s="249" t="s">
        <v>17</v>
      </c>
      <c r="C1155" s="363"/>
      <c r="D1155" s="363"/>
      <c r="E1155" s="363"/>
      <c r="F1155" s="363"/>
      <c r="G1155" s="364"/>
      <c r="H1155" s="198"/>
      <c r="I1155" s="355"/>
      <c r="J1155" s="4"/>
    </row>
    <row r="1156" spans="1:10" ht="15.6" hidden="1" customHeight="1" x14ac:dyDescent="0.25">
      <c r="A1156" s="198"/>
      <c r="B1156" s="365">
        <f>G1154</f>
        <v>4895.4052000000001</v>
      </c>
      <c r="C1156" s="366" t="s">
        <v>15</v>
      </c>
      <c r="D1156" s="363"/>
      <c r="E1156" s="363"/>
      <c r="F1156" s="363"/>
      <c r="G1156" s="364"/>
      <c r="H1156" s="198"/>
      <c r="I1156" s="355"/>
      <c r="J1156" s="4"/>
    </row>
    <row r="1157" spans="1:10" ht="15.6" hidden="1" customHeight="1" x14ac:dyDescent="0.25">
      <c r="A1157" s="198"/>
      <c r="B1157" s="271"/>
      <c r="C1157" s="363"/>
      <c r="D1157" s="363"/>
      <c r="E1157" s="363"/>
      <c r="F1157" s="363"/>
      <c r="G1157" s="364"/>
      <c r="H1157" s="198"/>
      <c r="I1157" s="355"/>
      <c r="J1157" s="4"/>
    </row>
    <row r="1158" spans="1:10" ht="15.6" hidden="1" customHeight="1" x14ac:dyDescent="0.25">
      <c r="A1158" s="198"/>
      <c r="B1158" s="447" t="s">
        <v>194</v>
      </c>
      <c r="C1158" s="448"/>
      <c r="D1158" s="448"/>
      <c r="E1158" s="448"/>
      <c r="F1158" s="448"/>
      <c r="G1158" s="449"/>
      <c r="H1158" s="198"/>
      <c r="I1158" s="355"/>
      <c r="J1158" s="4"/>
    </row>
    <row r="1159" spans="1:10" ht="15.6" hidden="1" customHeight="1" x14ac:dyDescent="0.25">
      <c r="A1159" s="198"/>
      <c r="B1159" s="271"/>
      <c r="C1159" s="363"/>
      <c r="D1159" s="363"/>
      <c r="E1159" s="363"/>
      <c r="F1159" s="363"/>
      <c r="G1159" s="364"/>
      <c r="H1159" s="198"/>
      <c r="I1159" s="355"/>
      <c r="J1159" s="4"/>
    </row>
    <row r="1160" spans="1:10" ht="15.6" hidden="1" customHeight="1" x14ac:dyDescent="0.25">
      <c r="A1160" s="198"/>
      <c r="B1160" s="249" t="s">
        <v>18</v>
      </c>
      <c r="C1160" s="367"/>
      <c r="D1160" s="363"/>
      <c r="E1160" s="363"/>
      <c r="F1160" s="363"/>
      <c r="G1160" s="364"/>
      <c r="H1160" s="198"/>
      <c r="I1160" s="355"/>
      <c r="J1160" s="4"/>
    </row>
    <row r="1161" spans="1:10" ht="15.6" hidden="1" customHeight="1" x14ac:dyDescent="0.25">
      <c r="A1161" s="198"/>
      <c r="B1161" s="368"/>
      <c r="C1161" s="272">
        <f>B1156</f>
        <v>4895.4052000000001</v>
      </c>
      <c r="D1161" s="369" t="s">
        <v>19</v>
      </c>
      <c r="E1161" s="272">
        <v>3336.09</v>
      </c>
      <c r="F1161" s="369" t="s">
        <v>20</v>
      </c>
      <c r="G1161" s="370">
        <f>C1161-E1161</f>
        <v>1559.3152</v>
      </c>
      <c r="H1161" s="198"/>
      <c r="I1161" s="355"/>
      <c r="J1161" s="4"/>
    </row>
    <row r="1162" spans="1:10" ht="15.6" hidden="1" customHeight="1" x14ac:dyDescent="0.25">
      <c r="A1162" s="198"/>
      <c r="B1162" s="371"/>
      <c r="C1162" s="372"/>
      <c r="D1162" s="363"/>
      <c r="E1162" s="363"/>
      <c r="F1162" s="363"/>
      <c r="G1162" s="364"/>
      <c r="H1162" s="198"/>
      <c r="I1162" s="355"/>
      <c r="J1162" s="4"/>
    </row>
    <row r="1163" spans="1:10" ht="15.6" hidden="1" customHeight="1" x14ac:dyDescent="0.25">
      <c r="A1163" s="198"/>
      <c r="B1163" s="456" t="s">
        <v>190</v>
      </c>
      <c r="C1163" s="456"/>
      <c r="D1163" s="456"/>
      <c r="E1163" s="373">
        <f>G1161</f>
        <v>1559.3152</v>
      </c>
      <c r="F1163" s="374" t="s">
        <v>15</v>
      </c>
      <c r="G1163" s="364"/>
      <c r="H1163" s="198"/>
      <c r="I1163" s="355"/>
      <c r="J1163" s="4"/>
    </row>
    <row r="1164" spans="1:10" ht="15.6" hidden="1" customHeight="1" x14ac:dyDescent="0.25">
      <c r="A1164" s="198"/>
      <c r="B1164" s="375"/>
      <c r="C1164" s="374"/>
      <c r="D1164" s="374"/>
      <c r="E1164" s="373"/>
      <c r="F1164" s="374"/>
      <c r="G1164" s="363"/>
      <c r="H1164" s="198"/>
      <c r="I1164" s="355"/>
      <c r="J1164" s="4"/>
    </row>
    <row r="1165" spans="1:10" ht="15.6" hidden="1" customHeight="1" x14ac:dyDescent="0.25">
      <c r="A1165" s="198"/>
      <c r="B1165" s="375"/>
      <c r="C1165" s="374"/>
      <c r="D1165" s="374"/>
      <c r="E1165" s="373"/>
      <c r="F1165" s="374"/>
      <c r="G1165" s="363"/>
      <c r="H1165" s="198"/>
      <c r="I1165" s="355"/>
      <c r="J1165" s="4"/>
    </row>
    <row r="1166" spans="1:10" ht="15.6" hidden="1" customHeight="1" x14ac:dyDescent="0.25">
      <c r="A1166" s="198"/>
      <c r="B1166" s="375"/>
      <c r="C1166" s="374"/>
      <c r="D1166" s="374"/>
      <c r="E1166" s="373"/>
      <c r="F1166" s="374"/>
      <c r="G1166" s="363"/>
      <c r="H1166" s="198"/>
      <c r="I1166" s="355"/>
      <c r="J1166" s="4"/>
    </row>
    <row r="1167" spans="1:10" ht="15.6" hidden="1" customHeight="1" x14ac:dyDescent="0.25">
      <c r="A1167" s="198"/>
      <c r="B1167" s="375"/>
      <c r="C1167" s="374"/>
      <c r="D1167" s="374"/>
      <c r="E1167" s="373"/>
      <c r="F1167" s="374"/>
      <c r="G1167" s="363"/>
      <c r="H1167" s="198"/>
      <c r="I1167" s="355"/>
      <c r="J1167" s="4"/>
    </row>
    <row r="1168" spans="1:10" ht="15.6" hidden="1" customHeight="1" x14ac:dyDescent="0.25">
      <c r="A1168" s="198"/>
      <c r="B1168" s="375"/>
      <c r="C1168" s="374"/>
      <c r="D1168" s="374"/>
      <c r="E1168" s="373"/>
      <c r="F1168" s="374"/>
      <c r="G1168" s="363"/>
      <c r="H1168" s="198"/>
      <c r="I1168" s="355"/>
      <c r="J1168" s="4"/>
    </row>
    <row r="1169" spans="1:10" ht="15.6" hidden="1" customHeight="1" x14ac:dyDescent="0.25">
      <c r="A1169" s="198"/>
      <c r="B1169" s="375"/>
      <c r="C1169" s="374"/>
      <c r="D1169" s="374"/>
      <c r="E1169" s="373"/>
      <c r="F1169" s="374"/>
      <c r="G1169" s="363"/>
      <c r="H1169" s="198"/>
      <c r="I1169" s="355"/>
      <c r="J1169" s="4"/>
    </row>
    <row r="1170" spans="1:10" ht="15.6" hidden="1" customHeight="1" x14ac:dyDescent="0.25">
      <c r="A1170" s="198"/>
      <c r="B1170" s="375"/>
      <c r="C1170" s="374"/>
      <c r="D1170" s="374"/>
      <c r="E1170" s="373"/>
      <c r="F1170" s="374"/>
      <c r="G1170" s="363"/>
      <c r="H1170" s="198"/>
      <c r="I1170" s="355"/>
      <c r="J1170" s="4"/>
    </row>
    <row r="1171" spans="1:10" ht="15.6" hidden="1" customHeight="1" x14ac:dyDescent="0.25">
      <c r="A1171" s="198"/>
      <c r="B1171" s="375"/>
      <c r="C1171" s="374"/>
      <c r="D1171" s="374"/>
      <c r="E1171" s="373"/>
      <c r="F1171" s="374"/>
      <c r="G1171" s="363"/>
      <c r="H1171" s="198"/>
      <c r="I1171" s="355"/>
      <c r="J1171" s="4"/>
    </row>
    <row r="1172" spans="1:10" ht="15.6" hidden="1" customHeight="1" x14ac:dyDescent="0.25">
      <c r="A1172" s="198"/>
      <c r="B1172" s="375"/>
      <c r="C1172" s="374"/>
      <c r="D1172" s="374"/>
      <c r="E1172" s="373"/>
      <c r="F1172" s="374"/>
      <c r="G1172" s="363"/>
      <c r="H1172" s="198"/>
      <c r="I1172" s="355"/>
      <c r="J1172" s="4"/>
    </row>
    <row r="1173" spans="1:10" ht="15.6" hidden="1" customHeight="1" x14ac:dyDescent="0.25">
      <c r="A1173" s="198"/>
      <c r="B1173" s="375"/>
      <c r="C1173" s="374"/>
      <c r="D1173" s="374"/>
      <c r="E1173" s="373"/>
      <c r="F1173" s="374"/>
      <c r="G1173" s="363"/>
      <c r="H1173" s="198"/>
      <c r="I1173" s="355"/>
      <c r="J1173" s="4"/>
    </row>
    <row r="1174" spans="1:10" ht="15.6" hidden="1" customHeight="1" x14ac:dyDescent="0.25">
      <c r="A1174" s="198"/>
      <c r="B1174" s="375"/>
      <c r="C1174" s="374"/>
      <c r="D1174" s="374"/>
      <c r="E1174" s="373"/>
      <c r="F1174" s="374"/>
      <c r="G1174" s="363"/>
      <c r="H1174" s="198"/>
      <c r="I1174" s="355"/>
      <c r="J1174" s="4"/>
    </row>
    <row r="1175" spans="1:10" ht="15.6" hidden="1" customHeight="1" x14ac:dyDescent="0.25">
      <c r="A1175" s="198"/>
      <c r="B1175" s="375"/>
      <c r="C1175" s="374"/>
      <c r="D1175" s="374"/>
      <c r="E1175" s="373"/>
      <c r="F1175" s="374"/>
      <c r="G1175" s="363"/>
      <c r="H1175" s="198"/>
      <c r="I1175" s="355"/>
      <c r="J1175" s="4"/>
    </row>
    <row r="1176" spans="1:10" ht="15.6" hidden="1" customHeight="1" x14ac:dyDescent="0.25">
      <c r="A1176" s="198"/>
      <c r="B1176" s="375"/>
      <c r="C1176" s="374"/>
      <c r="D1176" s="374"/>
      <c r="E1176" s="373"/>
      <c r="F1176" s="374"/>
      <c r="G1176" s="363"/>
      <c r="H1176" s="198"/>
      <c r="I1176" s="355"/>
      <c r="J1176" s="4"/>
    </row>
    <row r="1177" spans="1:10" ht="15.6" hidden="1" customHeight="1" x14ac:dyDescent="0.25">
      <c r="A1177" s="198"/>
      <c r="B1177" s="353"/>
      <c r="C1177" s="354"/>
      <c r="D1177" s="354"/>
      <c r="E1177" s="354"/>
      <c r="F1177" s="354"/>
      <c r="G1177" s="354"/>
      <c r="H1177" s="198"/>
      <c r="I1177" s="355"/>
      <c r="J1177" s="4"/>
    </row>
    <row r="1178" spans="1:10" ht="25.5" hidden="1" customHeight="1" x14ac:dyDescent="0.25">
      <c r="A1178" s="356" t="s">
        <v>191</v>
      </c>
      <c r="B1178" s="453" t="s">
        <v>192</v>
      </c>
      <c r="C1178" s="454"/>
      <c r="D1178" s="454"/>
      <c r="E1178" s="454"/>
      <c r="F1178" s="454"/>
      <c r="G1178" s="454"/>
      <c r="H1178" s="356" t="s">
        <v>15</v>
      </c>
      <c r="I1178" s="357">
        <f>E1202</f>
        <v>131.07</v>
      </c>
      <c r="J1178" s="4"/>
    </row>
    <row r="1179" spans="1:10" ht="15.6" hidden="1" customHeight="1" x14ac:dyDescent="0.25">
      <c r="A1179" s="198"/>
      <c r="B1179" s="353"/>
      <c r="C1179" s="354"/>
      <c r="D1179" s="354"/>
      <c r="E1179" s="354"/>
      <c r="F1179" s="354"/>
      <c r="G1179" s="354"/>
      <c r="H1179" s="198"/>
      <c r="I1179" s="355"/>
      <c r="J1179" s="4"/>
    </row>
    <row r="1180" spans="1:10" ht="15.6" hidden="1" customHeight="1" x14ac:dyDescent="0.25">
      <c r="A1180" s="198"/>
      <c r="B1180" s="455" t="s">
        <v>16</v>
      </c>
      <c r="C1180" s="455"/>
      <c r="D1180" s="455"/>
      <c r="E1180" s="455"/>
      <c r="F1180" s="455"/>
      <c r="G1180" s="455"/>
      <c r="H1180" s="198"/>
      <c r="I1180" s="355"/>
      <c r="J1180" s="4"/>
    </row>
    <row r="1181" spans="1:10" ht="15.6" hidden="1" customHeight="1" x14ac:dyDescent="0.25">
      <c r="A1181" s="198"/>
      <c r="B1181" s="376"/>
      <c r="C1181" s="377"/>
      <c r="D1181" s="377"/>
      <c r="E1181" s="377"/>
      <c r="F1181" s="377"/>
      <c r="G1181" s="377"/>
      <c r="H1181" s="198"/>
      <c r="I1181" s="355"/>
      <c r="J1181" s="4"/>
    </row>
    <row r="1182" spans="1:10" ht="15.6" hidden="1" customHeight="1" x14ac:dyDescent="0.25">
      <c r="A1182" s="198"/>
      <c r="B1182" s="353"/>
      <c r="C1182" s="354"/>
      <c r="D1182" s="354"/>
      <c r="E1182" s="354"/>
      <c r="F1182" s="354" t="s">
        <v>108</v>
      </c>
      <c r="G1182" s="354"/>
      <c r="H1182" s="198"/>
      <c r="I1182" s="355"/>
      <c r="J1182" s="4"/>
    </row>
    <row r="1183" spans="1:10" ht="15.6" hidden="1" customHeight="1" x14ac:dyDescent="0.25">
      <c r="A1183" s="198"/>
      <c r="B1183" s="378" t="s">
        <v>144</v>
      </c>
      <c r="C1183" s="379"/>
      <c r="D1183" s="379"/>
      <c r="E1183" s="354"/>
      <c r="F1183" s="354">
        <v>233.97</v>
      </c>
      <c r="G1183" s="354"/>
      <c r="H1183" s="198"/>
      <c r="I1183" s="355"/>
      <c r="J1183" s="4"/>
    </row>
    <row r="1184" spans="1:10" ht="15.6" hidden="1" customHeight="1" x14ac:dyDescent="0.25">
      <c r="A1184" s="198"/>
      <c r="B1184" s="301" t="s">
        <v>151</v>
      </c>
      <c r="C1184" s="354"/>
      <c r="D1184" s="354"/>
      <c r="E1184" s="354"/>
      <c r="F1184" s="354">
        <v>813.45</v>
      </c>
      <c r="G1184" s="354"/>
      <c r="H1184" s="198"/>
      <c r="I1184" s="355"/>
      <c r="J1184" s="4"/>
    </row>
    <row r="1185" spans="1:10" ht="15.6" hidden="1" customHeight="1" x14ac:dyDescent="0.25">
      <c r="A1185" s="198"/>
      <c r="B1185" s="301" t="s">
        <v>145</v>
      </c>
      <c r="C1185" s="354"/>
      <c r="D1185" s="354"/>
      <c r="E1185" s="354"/>
      <c r="F1185" s="354">
        <v>115.15500000000003</v>
      </c>
      <c r="G1185" s="354"/>
      <c r="H1185" s="198"/>
      <c r="I1185" s="355"/>
      <c r="J1185" s="4"/>
    </row>
    <row r="1186" spans="1:10" ht="15.6" hidden="1" customHeight="1" x14ac:dyDescent="0.25">
      <c r="A1186" s="198"/>
      <c r="B1186" s="301" t="s">
        <v>146</v>
      </c>
      <c r="C1186" s="354"/>
      <c r="D1186" s="354"/>
      <c r="E1186" s="354"/>
      <c r="F1186" s="354">
        <v>65.204999999999998</v>
      </c>
      <c r="G1186" s="354"/>
      <c r="H1186" s="198"/>
      <c r="I1186" s="355"/>
      <c r="J1186" s="4"/>
    </row>
    <row r="1187" spans="1:10" ht="15.6" hidden="1" customHeight="1" x14ac:dyDescent="0.25">
      <c r="A1187" s="198"/>
      <c r="B1187" s="301" t="s">
        <v>147</v>
      </c>
      <c r="C1187" s="354"/>
      <c r="D1187" s="354"/>
      <c r="E1187" s="354"/>
      <c r="F1187" s="354">
        <v>51.704999999999998</v>
      </c>
      <c r="G1187" s="354"/>
      <c r="H1187" s="198"/>
      <c r="I1187" s="355"/>
      <c r="J1187" s="4"/>
    </row>
    <row r="1188" spans="1:10" ht="15.6" hidden="1" customHeight="1" x14ac:dyDescent="0.25">
      <c r="A1188" s="198"/>
      <c r="B1188" s="301" t="s">
        <v>148</v>
      </c>
      <c r="C1188" s="354"/>
      <c r="D1188" s="354"/>
      <c r="E1188" s="354"/>
      <c r="F1188" s="354">
        <v>1089.4400000000003</v>
      </c>
      <c r="G1188" s="354"/>
      <c r="H1188" s="198"/>
      <c r="I1188" s="355"/>
      <c r="J1188" s="4"/>
    </row>
    <row r="1189" spans="1:10" ht="15.6" hidden="1" customHeight="1" x14ac:dyDescent="0.25">
      <c r="A1189" s="198"/>
      <c r="B1189" s="301" t="s">
        <v>187</v>
      </c>
      <c r="C1189" s="354"/>
      <c r="D1189" s="354"/>
      <c r="E1189" s="354"/>
      <c r="F1189" s="354">
        <v>169.95</v>
      </c>
      <c r="G1189" s="354"/>
      <c r="H1189" s="198"/>
      <c r="I1189" s="355"/>
      <c r="J1189" s="4"/>
    </row>
    <row r="1190" spans="1:10" ht="15.6" hidden="1" customHeight="1" x14ac:dyDescent="0.25">
      <c r="A1190" s="198"/>
      <c r="B1190" s="353"/>
      <c r="C1190" s="354"/>
      <c r="D1190" s="354"/>
      <c r="E1190" s="354" t="s">
        <v>193</v>
      </c>
      <c r="F1190" s="380">
        <f>SUM(F1183:F1189)</f>
        <v>2538.875</v>
      </c>
      <c r="G1190" s="354"/>
      <c r="H1190" s="198"/>
      <c r="I1190" s="355"/>
      <c r="J1190" s="4"/>
    </row>
    <row r="1191" spans="1:10" ht="15.6" hidden="1" customHeight="1" x14ac:dyDescent="0.25">
      <c r="A1191" s="198"/>
      <c r="B1191" s="353"/>
      <c r="C1191" s="354"/>
      <c r="D1191" s="354"/>
      <c r="E1191" s="354"/>
      <c r="F1191" s="354"/>
      <c r="G1191" s="354"/>
      <c r="H1191" s="198"/>
      <c r="I1191" s="355"/>
      <c r="J1191" s="4"/>
    </row>
    <row r="1192" spans="1:10" ht="15.6" hidden="1" customHeight="1" x14ac:dyDescent="0.25">
      <c r="A1192" s="198"/>
      <c r="B1192" s="249" t="s">
        <v>17</v>
      </c>
      <c r="C1192" s="363"/>
      <c r="D1192" s="363"/>
      <c r="E1192" s="363"/>
      <c r="F1192" s="363"/>
      <c r="G1192" s="364"/>
      <c r="H1192" s="198"/>
      <c r="I1192" s="355"/>
      <c r="J1192" s="4"/>
    </row>
    <row r="1193" spans="1:10" ht="15.6" hidden="1" customHeight="1" x14ac:dyDescent="0.25">
      <c r="A1193" s="198"/>
      <c r="B1193" s="365">
        <f>F1190</f>
        <v>2538.875</v>
      </c>
      <c r="C1193" s="366" t="s">
        <v>15</v>
      </c>
      <c r="D1193" s="363"/>
      <c r="E1193" s="363"/>
      <c r="F1193" s="363"/>
      <c r="G1193" s="364"/>
      <c r="H1193" s="198"/>
      <c r="I1193" s="355"/>
      <c r="J1193" s="4"/>
    </row>
    <row r="1194" spans="1:10" ht="15.6" hidden="1" customHeight="1" x14ac:dyDescent="0.25">
      <c r="A1194" s="198"/>
      <c r="B1194" s="271"/>
      <c r="C1194" s="363"/>
      <c r="D1194" s="363"/>
      <c r="E1194" s="363"/>
      <c r="F1194" s="363"/>
      <c r="G1194" s="364"/>
      <c r="H1194" s="198"/>
      <c r="I1194" s="355"/>
      <c r="J1194" s="4"/>
    </row>
    <row r="1195" spans="1:10" ht="15.6" hidden="1" customHeight="1" x14ac:dyDescent="0.25">
      <c r="A1195" s="198"/>
      <c r="B1195" s="447" t="s">
        <v>195</v>
      </c>
      <c r="C1195" s="448"/>
      <c r="D1195" s="448"/>
      <c r="E1195" s="448"/>
      <c r="F1195" s="448"/>
      <c r="G1195" s="449"/>
      <c r="H1195" s="198"/>
      <c r="I1195" s="355"/>
      <c r="J1195" s="4"/>
    </row>
    <row r="1196" spans="1:10" ht="15.6" hidden="1" customHeight="1" x14ac:dyDescent="0.25">
      <c r="A1196" s="198"/>
      <c r="B1196" s="271"/>
      <c r="C1196" s="363"/>
      <c r="D1196" s="363"/>
      <c r="E1196" s="363"/>
      <c r="F1196" s="363"/>
      <c r="G1196" s="364"/>
      <c r="H1196" s="198"/>
      <c r="I1196" s="355"/>
      <c r="J1196" s="4"/>
    </row>
    <row r="1197" spans="1:10" ht="15.6" hidden="1" customHeight="1" x14ac:dyDescent="0.25">
      <c r="A1197" s="198"/>
      <c r="B1197" s="249" t="s">
        <v>18</v>
      </c>
      <c r="C1197" s="367"/>
      <c r="D1197" s="363"/>
      <c r="E1197" s="363"/>
      <c r="F1197" s="363"/>
      <c r="G1197" s="364"/>
      <c r="H1197" s="198"/>
      <c r="I1197" s="355"/>
      <c r="J1197" s="4"/>
    </row>
    <row r="1198" spans="1:10" ht="15.6" hidden="1" customHeight="1" x14ac:dyDescent="0.25">
      <c r="A1198" s="198"/>
      <c r="B1198" s="368"/>
      <c r="C1198" s="272">
        <f>B1193</f>
        <v>2538.875</v>
      </c>
      <c r="D1198" s="369" t="s">
        <v>19</v>
      </c>
      <c r="E1198" s="272">
        <v>2368.9299999999998</v>
      </c>
      <c r="F1198" s="369" t="s">
        <v>20</v>
      </c>
      <c r="G1198" s="370">
        <f>C1198-E1198</f>
        <v>169.94500000000016</v>
      </c>
      <c r="H1198" s="198"/>
      <c r="I1198" s="355"/>
      <c r="J1198" s="4"/>
    </row>
    <row r="1199" spans="1:10" ht="15.6" hidden="1" customHeight="1" x14ac:dyDescent="0.25">
      <c r="A1199" s="198"/>
      <c r="B1199" s="371"/>
      <c r="C1199" s="372"/>
      <c r="D1199" s="363"/>
      <c r="E1199" s="363"/>
      <c r="F1199" s="363"/>
      <c r="G1199" s="364"/>
      <c r="H1199" s="198"/>
      <c r="I1199" s="355"/>
      <c r="J1199" s="4"/>
    </row>
    <row r="1200" spans="1:10" ht="15.6" hidden="1" customHeight="1" x14ac:dyDescent="0.25">
      <c r="A1200" s="198"/>
      <c r="B1200" s="450" t="s">
        <v>196</v>
      </c>
      <c r="C1200" s="450"/>
      <c r="D1200" s="450"/>
      <c r="E1200" s="381">
        <f>G1198</f>
        <v>169.94500000000016</v>
      </c>
      <c r="F1200" s="382" t="s">
        <v>15</v>
      </c>
      <c r="G1200" s="364"/>
      <c r="H1200" s="198"/>
      <c r="I1200" s="355"/>
      <c r="J1200" s="4"/>
    </row>
    <row r="1201" spans="1:10" ht="15.6" hidden="1" customHeight="1" x14ac:dyDescent="0.25">
      <c r="A1201" s="198"/>
      <c r="B1201" s="383"/>
      <c r="C1201" s="382"/>
      <c r="D1201" s="382"/>
      <c r="E1201" s="381"/>
      <c r="F1201" s="382"/>
      <c r="G1201" s="363"/>
      <c r="H1201" s="198"/>
      <c r="I1201" s="355"/>
      <c r="J1201" s="4"/>
    </row>
    <row r="1202" spans="1:10" ht="15.6" hidden="1" customHeight="1" x14ac:dyDescent="0.25">
      <c r="A1202" s="198"/>
      <c r="B1202" s="451" t="s">
        <v>197</v>
      </c>
      <c r="C1202" s="452"/>
      <c r="D1202" s="452"/>
      <c r="E1202" s="384">
        <v>131.07</v>
      </c>
      <c r="F1202" s="384" t="s">
        <v>15</v>
      </c>
      <c r="G1202" s="354"/>
      <c r="H1202" s="198"/>
      <c r="I1202" s="355"/>
      <c r="J1202" s="4"/>
    </row>
    <row r="1203" spans="1:10" ht="15.6" hidden="1" customHeight="1" x14ac:dyDescent="0.25">
      <c r="A1203" s="198"/>
      <c r="B1203" s="353"/>
      <c r="C1203" s="354"/>
      <c r="D1203" s="354"/>
      <c r="E1203" s="354"/>
      <c r="F1203" s="354"/>
      <c r="G1203" s="354"/>
      <c r="H1203" s="198"/>
      <c r="I1203" s="355"/>
      <c r="J1203" s="4"/>
    </row>
    <row r="1204" spans="1:10" ht="15.6" hidden="1" customHeight="1" x14ac:dyDescent="0.25">
      <c r="A1204" s="198"/>
      <c r="B1204" s="353"/>
      <c r="C1204" s="354"/>
      <c r="D1204" s="354"/>
      <c r="E1204" s="354"/>
      <c r="F1204" s="354"/>
      <c r="G1204" s="354"/>
      <c r="H1204" s="198"/>
      <c r="I1204" s="355"/>
      <c r="J1204" s="4"/>
    </row>
    <row r="1205" spans="1:10" ht="15.6" hidden="1" customHeight="1" x14ac:dyDescent="0.25">
      <c r="A1205" s="198"/>
      <c r="B1205" s="353"/>
      <c r="C1205" s="354"/>
      <c r="D1205" s="354"/>
      <c r="E1205" s="354"/>
      <c r="F1205" s="354"/>
      <c r="G1205" s="354"/>
      <c r="H1205" s="198"/>
      <c r="I1205" s="355"/>
      <c r="J1205" s="4"/>
    </row>
    <row r="1206" spans="1:10" ht="15.6" hidden="1" customHeight="1" x14ac:dyDescent="0.25">
      <c r="A1206" s="198"/>
      <c r="B1206" s="353"/>
      <c r="C1206" s="354"/>
      <c r="D1206" s="354"/>
      <c r="E1206" s="354"/>
      <c r="F1206" s="354"/>
      <c r="G1206" s="354"/>
      <c r="H1206" s="198"/>
      <c r="I1206" s="355"/>
      <c r="J1206" s="4"/>
    </row>
    <row r="1207" spans="1:10" ht="15.6" hidden="1" customHeight="1" x14ac:dyDescent="0.25">
      <c r="A1207" s="198"/>
      <c r="B1207" s="353"/>
      <c r="C1207" s="354"/>
      <c r="D1207" s="354"/>
      <c r="E1207" s="354"/>
      <c r="F1207" s="354"/>
      <c r="G1207" s="354"/>
      <c r="H1207" s="198"/>
      <c r="I1207" s="355"/>
      <c r="J1207" s="4"/>
    </row>
    <row r="1208" spans="1:10" ht="15.6" hidden="1" customHeight="1" x14ac:dyDescent="0.25">
      <c r="A1208" s="198"/>
      <c r="B1208" s="353"/>
      <c r="C1208" s="354"/>
      <c r="D1208" s="354"/>
      <c r="E1208" s="354"/>
      <c r="F1208" s="354"/>
      <c r="G1208" s="354"/>
      <c r="H1208" s="198"/>
      <c r="I1208" s="355"/>
      <c r="J1208" s="4"/>
    </row>
    <row r="1209" spans="1:10" ht="15.6" hidden="1" customHeight="1" x14ac:dyDescent="0.25">
      <c r="A1209" s="198"/>
      <c r="B1209" s="353"/>
      <c r="C1209" s="354"/>
      <c r="D1209" s="354"/>
      <c r="E1209" s="354"/>
      <c r="F1209" s="354"/>
      <c r="G1209" s="354"/>
      <c r="H1209" s="198"/>
      <c r="I1209" s="355"/>
      <c r="J1209" s="4"/>
    </row>
    <row r="1210" spans="1:10" ht="15.6" hidden="1" customHeight="1" x14ac:dyDescent="0.25">
      <c r="A1210" s="198"/>
      <c r="B1210" s="353"/>
      <c r="C1210" s="354"/>
      <c r="D1210" s="354"/>
      <c r="E1210" s="354"/>
      <c r="F1210" s="354"/>
      <c r="G1210" s="354"/>
      <c r="H1210" s="198"/>
      <c r="I1210" s="355"/>
      <c r="J1210" s="4"/>
    </row>
    <row r="1211" spans="1:10" ht="15.6" hidden="1" customHeight="1" x14ac:dyDescent="0.25">
      <c r="A1211" s="198"/>
      <c r="B1211" s="353"/>
      <c r="C1211" s="354"/>
      <c r="D1211" s="354"/>
      <c r="E1211" s="354"/>
      <c r="F1211" s="354"/>
      <c r="G1211" s="354"/>
      <c r="H1211" s="198"/>
      <c r="I1211" s="355"/>
      <c r="J1211" s="4"/>
    </row>
    <row r="1212" spans="1:10" ht="15.6" hidden="1" customHeight="1" x14ac:dyDescent="0.25">
      <c r="A1212" s="198"/>
      <c r="B1212" s="353"/>
      <c r="C1212" s="354"/>
      <c r="D1212" s="354"/>
      <c r="E1212" s="354"/>
      <c r="F1212" s="354"/>
      <c r="G1212" s="354"/>
      <c r="H1212" s="198"/>
      <c r="I1212" s="355"/>
      <c r="J1212" s="4"/>
    </row>
    <row r="1213" spans="1:10" ht="15.6" hidden="1" customHeight="1" x14ac:dyDescent="0.25">
      <c r="A1213" s="198"/>
      <c r="B1213" s="353"/>
      <c r="C1213" s="354"/>
      <c r="D1213" s="354"/>
      <c r="E1213" s="354"/>
      <c r="F1213" s="354"/>
      <c r="G1213" s="354"/>
      <c r="H1213" s="198"/>
      <c r="I1213" s="355"/>
      <c r="J1213" s="4"/>
    </row>
    <row r="1214" spans="1:10" ht="15.6" hidden="1" customHeight="1" x14ac:dyDescent="0.25">
      <c r="A1214" s="198"/>
      <c r="B1214" s="353"/>
      <c r="C1214" s="354"/>
      <c r="D1214" s="354"/>
      <c r="E1214" s="354"/>
      <c r="F1214" s="354"/>
      <c r="G1214" s="354"/>
      <c r="H1214" s="198"/>
      <c r="I1214" s="355"/>
      <c r="J1214" s="4"/>
    </row>
    <row r="1215" spans="1:10" ht="15.6" hidden="1" customHeight="1" x14ac:dyDescent="0.25">
      <c r="A1215" s="198"/>
      <c r="B1215" s="353"/>
      <c r="C1215" s="354"/>
      <c r="D1215" s="354"/>
      <c r="E1215" s="354"/>
      <c r="F1215" s="354"/>
      <c r="G1215" s="354"/>
      <c r="H1215" s="198"/>
      <c r="I1215" s="355"/>
      <c r="J1215" s="4"/>
    </row>
    <row r="1216" spans="1:10" ht="15.6" hidden="1" customHeight="1" x14ac:dyDescent="0.25">
      <c r="A1216" s="198"/>
      <c r="B1216" s="353"/>
      <c r="C1216" s="354"/>
      <c r="D1216" s="354"/>
      <c r="E1216" s="354"/>
      <c r="F1216" s="354"/>
      <c r="G1216" s="354"/>
      <c r="H1216" s="198"/>
      <c r="I1216" s="355"/>
      <c r="J1216" s="4"/>
    </row>
    <row r="1217" spans="1:10" ht="15.6" hidden="1" customHeight="1" x14ac:dyDescent="0.25">
      <c r="A1217" s="198"/>
      <c r="B1217" s="353"/>
      <c r="C1217" s="354"/>
      <c r="D1217" s="354"/>
      <c r="E1217" s="354"/>
      <c r="F1217" s="354"/>
      <c r="G1217" s="354"/>
      <c r="H1217" s="198"/>
      <c r="I1217" s="355"/>
      <c r="J1217" s="4"/>
    </row>
    <row r="1218" spans="1:10" ht="25.5" hidden="1" customHeight="1" x14ac:dyDescent="0.25">
      <c r="A1218" s="356" t="s">
        <v>199</v>
      </c>
      <c r="B1218" s="453" t="s">
        <v>198</v>
      </c>
      <c r="C1218" s="454"/>
      <c r="D1218" s="454"/>
      <c r="E1218" s="454"/>
      <c r="F1218" s="454"/>
      <c r="G1218" s="454"/>
      <c r="H1218" s="356" t="s">
        <v>67</v>
      </c>
      <c r="I1218" s="357">
        <f>E1223</f>
        <v>106.93</v>
      </c>
      <c r="J1218" s="4"/>
    </row>
    <row r="1219" spans="1:10" ht="15.6" hidden="1" customHeight="1" x14ac:dyDescent="0.25">
      <c r="A1219" s="198"/>
      <c r="B1219" s="353"/>
      <c r="C1219" s="354"/>
      <c r="D1219" s="354"/>
      <c r="E1219" s="354"/>
      <c r="F1219" s="354"/>
      <c r="G1219" s="354"/>
      <c r="H1219" s="198"/>
      <c r="I1219" s="355"/>
      <c r="J1219" s="4"/>
    </row>
    <row r="1220" spans="1:10" ht="15.6" hidden="1" customHeight="1" x14ac:dyDescent="0.25">
      <c r="A1220" s="198"/>
      <c r="B1220" s="455" t="s">
        <v>16</v>
      </c>
      <c r="C1220" s="455"/>
      <c r="D1220" s="455"/>
      <c r="E1220" s="455"/>
      <c r="F1220" s="455"/>
      <c r="G1220" s="455"/>
      <c r="H1220" s="198"/>
      <c r="I1220" s="355"/>
      <c r="J1220" s="4"/>
    </row>
    <row r="1221" spans="1:10" ht="15.6" hidden="1" customHeight="1" x14ac:dyDescent="0.25">
      <c r="A1221" s="198"/>
      <c r="B1221" s="353"/>
      <c r="C1221" s="354"/>
      <c r="D1221" s="354"/>
      <c r="E1221" s="354"/>
      <c r="F1221" s="354"/>
      <c r="G1221" s="354"/>
      <c r="H1221" s="198"/>
      <c r="I1221" s="355"/>
      <c r="J1221" s="4"/>
    </row>
    <row r="1222" spans="1:10" ht="15.6" hidden="1" customHeight="1" x14ac:dyDescent="0.25">
      <c r="A1222" s="198"/>
      <c r="B1222" s="353"/>
      <c r="C1222" s="354"/>
      <c r="D1222" s="354"/>
      <c r="E1222" s="385" t="s">
        <v>127</v>
      </c>
      <c r="F1222" s="385"/>
      <c r="G1222" s="354"/>
      <c r="H1222" s="198"/>
      <c r="I1222" s="355"/>
      <c r="J1222" s="4"/>
    </row>
    <row r="1223" spans="1:10" ht="15.6" hidden="1" customHeight="1" x14ac:dyDescent="0.25">
      <c r="A1223" s="198"/>
      <c r="B1223" s="386" t="s">
        <v>200</v>
      </c>
      <c r="C1223" s="354"/>
      <c r="D1223" s="354"/>
      <c r="E1223" s="385">
        <v>106.93</v>
      </c>
      <c r="F1223" s="385" t="s">
        <v>67</v>
      </c>
      <c r="G1223" s="354"/>
      <c r="H1223" s="198"/>
      <c r="I1223" s="355"/>
      <c r="J1223" s="4"/>
    </row>
    <row r="1224" spans="1:10" ht="15.6" hidden="1" customHeight="1" x14ac:dyDescent="0.25">
      <c r="A1224" s="198"/>
      <c r="B1224" s="353"/>
      <c r="C1224" s="354"/>
      <c r="D1224" s="354"/>
      <c r="E1224" s="354"/>
      <c r="F1224" s="354"/>
      <c r="G1224" s="354"/>
      <c r="H1224" s="198"/>
      <c r="I1224" s="355"/>
      <c r="J1224" s="4"/>
    </row>
    <row r="1225" spans="1:10" ht="15.6" hidden="1" customHeight="1" x14ac:dyDescent="0.25">
      <c r="A1225" s="198"/>
      <c r="B1225" s="353"/>
      <c r="C1225" s="354"/>
      <c r="D1225" s="354"/>
      <c r="E1225" s="354"/>
      <c r="F1225" s="354"/>
      <c r="G1225" s="354"/>
      <c r="H1225" s="198"/>
      <c r="I1225" s="355"/>
      <c r="J1225" s="4"/>
    </row>
    <row r="1226" spans="1:10" ht="15.6" hidden="1" customHeight="1" x14ac:dyDescent="0.25">
      <c r="A1226" s="198"/>
      <c r="B1226" s="353"/>
      <c r="C1226" s="354"/>
      <c r="D1226" s="354"/>
      <c r="E1226" s="354"/>
      <c r="F1226" s="354"/>
      <c r="G1226" s="354"/>
      <c r="H1226" s="198"/>
      <c r="I1226" s="355"/>
      <c r="J1226" s="4"/>
    </row>
    <row r="1227" spans="1:10" ht="15.6" hidden="1" customHeight="1" x14ac:dyDescent="0.25">
      <c r="A1227" s="198"/>
      <c r="B1227" s="353"/>
      <c r="C1227" s="354"/>
      <c r="D1227" s="354"/>
      <c r="E1227" s="354"/>
      <c r="F1227" s="354"/>
      <c r="G1227" s="354"/>
      <c r="H1227" s="198"/>
      <c r="I1227" s="355"/>
      <c r="J1227" s="4"/>
    </row>
    <row r="1228" spans="1:10" ht="15.6" hidden="1" customHeight="1" x14ac:dyDescent="0.25">
      <c r="A1228" s="198"/>
      <c r="B1228" s="353"/>
      <c r="C1228" s="354"/>
      <c r="D1228" s="354"/>
      <c r="E1228" s="354"/>
      <c r="F1228" s="354"/>
      <c r="G1228" s="354"/>
      <c r="H1228" s="198"/>
      <c r="I1228" s="355"/>
      <c r="J1228" s="4"/>
    </row>
    <row r="1229" spans="1:10" ht="15.6" hidden="1" customHeight="1" x14ac:dyDescent="0.25">
      <c r="A1229" s="198"/>
      <c r="B1229" s="353"/>
      <c r="C1229" s="354"/>
      <c r="D1229" s="354"/>
      <c r="E1229" s="354"/>
      <c r="F1229" s="354"/>
      <c r="G1229" s="354"/>
      <c r="H1229" s="198"/>
      <c r="I1229" s="355"/>
      <c r="J1229" s="4"/>
    </row>
    <row r="1230" spans="1:10" ht="15.6" hidden="1" customHeight="1" x14ac:dyDescent="0.25">
      <c r="A1230" s="198"/>
      <c r="B1230" s="353"/>
      <c r="C1230" s="354"/>
      <c r="D1230" s="354"/>
      <c r="E1230" s="354"/>
      <c r="F1230" s="354"/>
      <c r="G1230" s="354"/>
      <c r="H1230" s="198"/>
      <c r="I1230" s="355"/>
      <c r="J1230" s="4"/>
    </row>
    <row r="1231" spans="1:10" ht="15.6" hidden="1" customHeight="1" x14ac:dyDescent="0.25">
      <c r="A1231" s="198"/>
      <c r="B1231" s="353"/>
      <c r="C1231" s="354"/>
      <c r="D1231" s="354"/>
      <c r="E1231" s="354"/>
      <c r="F1231" s="354"/>
      <c r="G1231" s="354"/>
      <c r="H1231" s="198"/>
      <c r="I1231" s="355"/>
      <c r="J1231" s="4"/>
    </row>
    <row r="1232" spans="1:10" ht="15.6" hidden="1" customHeight="1" x14ac:dyDescent="0.25">
      <c r="A1232" s="198"/>
      <c r="B1232" s="353"/>
      <c r="C1232" s="354"/>
      <c r="D1232" s="354"/>
      <c r="E1232" s="354"/>
      <c r="F1232" s="354"/>
      <c r="G1232" s="354"/>
      <c r="H1232" s="198"/>
      <c r="I1232" s="355"/>
      <c r="J1232" s="4"/>
    </row>
    <row r="1233" spans="1:10" ht="15.6" hidden="1" customHeight="1" x14ac:dyDescent="0.25">
      <c r="A1233" s="198"/>
      <c r="B1233" s="353"/>
      <c r="C1233" s="354"/>
      <c r="D1233" s="354"/>
      <c r="E1233" s="354"/>
      <c r="F1233" s="354"/>
      <c r="G1233" s="354"/>
      <c r="H1233" s="198"/>
      <c r="I1233" s="355"/>
      <c r="J1233" s="4"/>
    </row>
    <row r="1234" spans="1:10" ht="15.6" hidden="1" customHeight="1" x14ac:dyDescent="0.25">
      <c r="A1234" s="198"/>
      <c r="B1234" s="353"/>
      <c r="C1234" s="354"/>
      <c r="D1234" s="354"/>
      <c r="E1234" s="354"/>
      <c r="F1234" s="354"/>
      <c r="G1234" s="354"/>
      <c r="H1234" s="198"/>
      <c r="I1234" s="355"/>
      <c r="J1234" s="4"/>
    </row>
    <row r="1235" spans="1:10" ht="15.6" hidden="1" customHeight="1" x14ac:dyDescent="0.25">
      <c r="A1235" s="198"/>
      <c r="B1235" s="353"/>
      <c r="C1235" s="354"/>
      <c r="D1235" s="354"/>
      <c r="E1235" s="354"/>
      <c r="F1235" s="354"/>
      <c r="G1235" s="354"/>
      <c r="H1235" s="198"/>
      <c r="I1235" s="355"/>
      <c r="J1235" s="4"/>
    </row>
    <row r="1236" spans="1:10" ht="15.6" hidden="1" customHeight="1" x14ac:dyDescent="0.25">
      <c r="A1236" s="198"/>
      <c r="B1236" s="353"/>
      <c r="C1236" s="354"/>
      <c r="D1236" s="354"/>
      <c r="E1236" s="354"/>
      <c r="F1236" s="354"/>
      <c r="G1236" s="354"/>
      <c r="H1236" s="198"/>
      <c r="I1236" s="355"/>
      <c r="J1236" s="4"/>
    </row>
    <row r="1237" spans="1:10" ht="15.6" hidden="1" customHeight="1" x14ac:dyDescent="0.25">
      <c r="A1237" s="198"/>
      <c r="B1237" s="353"/>
      <c r="C1237" s="354"/>
      <c r="D1237" s="354"/>
      <c r="E1237" s="354"/>
      <c r="F1237" s="354"/>
      <c r="G1237" s="354"/>
      <c r="H1237" s="198"/>
      <c r="I1237" s="355"/>
      <c r="J1237" s="4"/>
    </row>
    <row r="1238" spans="1:10" ht="15.6" hidden="1" customHeight="1" x14ac:dyDescent="0.25">
      <c r="A1238" s="198"/>
      <c r="B1238" s="353"/>
      <c r="C1238" s="354"/>
      <c r="D1238" s="354"/>
      <c r="E1238" s="354"/>
      <c r="F1238" s="354"/>
      <c r="G1238" s="354"/>
      <c r="H1238" s="198"/>
      <c r="I1238" s="355"/>
      <c r="J1238" s="4"/>
    </row>
    <row r="1239" spans="1:10" ht="15.6" hidden="1" customHeight="1" x14ac:dyDescent="0.25">
      <c r="A1239" s="356" t="s">
        <v>201</v>
      </c>
      <c r="B1239" s="453" t="s">
        <v>202</v>
      </c>
      <c r="C1239" s="454"/>
      <c r="D1239" s="454"/>
      <c r="E1239" s="454"/>
      <c r="F1239" s="454"/>
      <c r="G1239" s="454"/>
      <c r="H1239" s="356" t="s">
        <v>203</v>
      </c>
      <c r="I1239" s="357">
        <f>E1244</f>
        <v>4262</v>
      </c>
      <c r="J1239" s="4"/>
    </row>
    <row r="1240" spans="1:10" ht="15.6" hidden="1" customHeight="1" x14ac:dyDescent="0.25">
      <c r="A1240" s="198"/>
      <c r="B1240" s="353"/>
      <c r="C1240" s="354"/>
      <c r="D1240" s="354"/>
      <c r="E1240" s="354"/>
      <c r="F1240" s="354"/>
      <c r="G1240" s="354"/>
      <c r="H1240" s="198"/>
      <c r="I1240" s="355"/>
      <c r="J1240" s="4"/>
    </row>
    <row r="1241" spans="1:10" ht="15.6" hidden="1" customHeight="1" x14ac:dyDescent="0.25">
      <c r="A1241" s="198"/>
      <c r="B1241" s="455" t="s">
        <v>16</v>
      </c>
      <c r="C1241" s="455"/>
      <c r="D1241" s="455"/>
      <c r="E1241" s="455"/>
      <c r="F1241" s="455"/>
      <c r="G1241" s="455"/>
      <c r="H1241" s="198"/>
      <c r="I1241" s="355"/>
      <c r="J1241" s="4"/>
    </row>
    <row r="1242" spans="1:10" ht="15.6" hidden="1" customHeight="1" x14ac:dyDescent="0.25">
      <c r="A1242" s="198"/>
      <c r="B1242" s="353"/>
      <c r="C1242" s="354"/>
      <c r="D1242" s="354"/>
      <c r="E1242" s="354"/>
      <c r="F1242" s="354"/>
      <c r="G1242" s="354"/>
      <c r="H1242" s="198"/>
      <c r="I1242" s="355"/>
      <c r="J1242" s="4"/>
    </row>
    <row r="1243" spans="1:10" ht="15.6" hidden="1" customHeight="1" x14ac:dyDescent="0.25">
      <c r="A1243" s="198"/>
      <c r="B1243" s="387"/>
      <c r="C1243" s="354"/>
      <c r="D1243" s="354"/>
      <c r="E1243" s="354" t="s">
        <v>204</v>
      </c>
      <c r="F1243" s="354"/>
      <c r="G1243" s="354"/>
      <c r="H1243" s="198"/>
      <c r="I1243" s="355"/>
      <c r="J1243" s="4"/>
    </row>
    <row r="1244" spans="1:10" ht="15.6" hidden="1" customHeight="1" x14ac:dyDescent="0.25">
      <c r="A1244" s="198"/>
      <c r="B1244" s="386" t="s">
        <v>200</v>
      </c>
      <c r="C1244" s="354"/>
      <c r="D1244" s="354"/>
      <c r="E1244" s="380">
        <v>4262</v>
      </c>
      <c r="F1244" s="354"/>
      <c r="G1244" s="354"/>
      <c r="H1244" s="198"/>
      <c r="I1244" s="355"/>
      <c r="J1244" s="4"/>
    </row>
    <row r="1245" spans="1:10" ht="15.6" hidden="1" customHeight="1" x14ac:dyDescent="0.25">
      <c r="A1245" s="198"/>
      <c r="B1245" s="353"/>
      <c r="C1245" s="354"/>
      <c r="D1245" s="354"/>
      <c r="E1245" s="354"/>
      <c r="F1245" s="354"/>
      <c r="G1245" s="354"/>
      <c r="H1245" s="198"/>
      <c r="I1245" s="355"/>
      <c r="J1245" s="4"/>
    </row>
    <row r="1246" spans="1:10" ht="15.6" hidden="1" customHeight="1" x14ac:dyDescent="0.25">
      <c r="A1246" s="198"/>
      <c r="B1246" s="353"/>
      <c r="C1246" s="354"/>
      <c r="D1246" s="354"/>
      <c r="E1246" s="354"/>
      <c r="F1246" s="354"/>
      <c r="G1246" s="354"/>
      <c r="H1246" s="198"/>
      <c r="I1246" s="355"/>
      <c r="J1246" s="4"/>
    </row>
    <row r="1247" spans="1:10" ht="15.6" hidden="1" customHeight="1" x14ac:dyDescent="0.25">
      <c r="A1247" s="198"/>
      <c r="B1247" s="353"/>
      <c r="C1247" s="354"/>
      <c r="D1247" s="354"/>
      <c r="E1247" s="354"/>
      <c r="F1247" s="354"/>
      <c r="G1247" s="354"/>
      <c r="H1247" s="198"/>
      <c r="I1247" s="355"/>
      <c r="J1247" s="4"/>
    </row>
    <row r="1248" spans="1:10" ht="15.6" hidden="1" customHeight="1" x14ac:dyDescent="0.25">
      <c r="A1248" s="198"/>
      <c r="B1248" s="353"/>
      <c r="C1248" s="354"/>
      <c r="D1248" s="354"/>
      <c r="E1248" s="354"/>
      <c r="F1248" s="354"/>
      <c r="G1248" s="354"/>
      <c r="H1248" s="198"/>
      <c r="I1248" s="355"/>
      <c r="J1248" s="4"/>
    </row>
    <row r="1249" spans="1:10" ht="15.6" hidden="1" customHeight="1" x14ac:dyDescent="0.25">
      <c r="A1249" s="198"/>
      <c r="B1249" s="353"/>
      <c r="C1249" s="354"/>
      <c r="D1249" s="354"/>
      <c r="E1249" s="354"/>
      <c r="F1249" s="354"/>
      <c r="G1249" s="354"/>
      <c r="H1249" s="198"/>
      <c r="I1249" s="355"/>
      <c r="J1249" s="4"/>
    </row>
    <row r="1250" spans="1:10" ht="15.6" hidden="1" customHeight="1" x14ac:dyDescent="0.25">
      <c r="A1250" s="198"/>
      <c r="B1250" s="353"/>
      <c r="C1250" s="354"/>
      <c r="D1250" s="354"/>
      <c r="E1250" s="354"/>
      <c r="F1250" s="354"/>
      <c r="G1250" s="354"/>
      <c r="H1250" s="198"/>
      <c r="I1250" s="355"/>
      <c r="J1250" s="4"/>
    </row>
    <row r="1251" spans="1:10" ht="15.6" hidden="1" customHeight="1" x14ac:dyDescent="0.25">
      <c r="A1251" s="198"/>
      <c r="B1251" s="353"/>
      <c r="C1251" s="354"/>
      <c r="D1251" s="354"/>
      <c r="E1251" s="354"/>
      <c r="F1251" s="354"/>
      <c r="G1251" s="354"/>
      <c r="H1251" s="198"/>
      <c r="I1251" s="355"/>
      <c r="J1251" s="4"/>
    </row>
    <row r="1252" spans="1:10" ht="15.75" hidden="1" x14ac:dyDescent="0.25">
      <c r="A1252" s="198"/>
      <c r="B1252" s="353"/>
      <c r="C1252" s="354"/>
      <c r="D1252" s="354"/>
      <c r="E1252" s="354"/>
      <c r="F1252" s="354"/>
      <c r="G1252" s="354"/>
      <c r="H1252" s="198"/>
      <c r="I1252" s="355"/>
      <c r="J1252" s="4"/>
    </row>
    <row r="1253" spans="1:10" ht="15.75" hidden="1" x14ac:dyDescent="0.25">
      <c r="A1253" s="198"/>
      <c r="B1253" s="353"/>
      <c r="C1253" s="354"/>
      <c r="D1253" s="354"/>
      <c r="E1253" s="354"/>
      <c r="F1253" s="354"/>
      <c r="G1253" s="354"/>
      <c r="H1253" s="198"/>
      <c r="I1253" s="355"/>
      <c r="J1253" s="4"/>
    </row>
    <row r="1254" spans="1:10" ht="15.75" hidden="1" x14ac:dyDescent="0.25">
      <c r="A1254" s="198"/>
      <c r="B1254" s="353"/>
      <c r="C1254" s="354"/>
      <c r="D1254" s="354"/>
      <c r="E1254" s="354"/>
      <c r="F1254" s="354"/>
      <c r="G1254" s="354"/>
      <c r="H1254" s="198"/>
      <c r="I1254" s="355"/>
      <c r="J1254" s="4"/>
    </row>
    <row r="1255" spans="1:10" ht="22.5" customHeight="1" x14ac:dyDescent="0.25">
      <c r="A1255" s="293" t="s">
        <v>296</v>
      </c>
      <c r="B1255" s="504" t="s">
        <v>297</v>
      </c>
      <c r="C1255" s="504"/>
      <c r="D1255" s="504"/>
      <c r="E1255" s="504"/>
      <c r="F1255" s="504"/>
      <c r="G1255" s="504"/>
      <c r="H1255" s="504"/>
      <c r="I1255" s="504"/>
      <c r="J1255" s="4"/>
    </row>
    <row r="1256" spans="1:10" ht="15.6" customHeight="1" x14ac:dyDescent="0.25">
      <c r="A1256" s="16"/>
      <c r="B1256" s="226"/>
      <c r="C1256" s="67"/>
      <c r="D1256" s="67"/>
      <c r="E1256" s="67"/>
      <c r="F1256" s="67"/>
      <c r="G1256" s="67"/>
      <c r="H1256" s="16"/>
      <c r="I1256" s="19"/>
      <c r="J1256" s="4"/>
    </row>
    <row r="1257" spans="1:10" ht="33" customHeight="1" x14ac:dyDescent="0.25">
      <c r="A1257" s="335" t="s">
        <v>251</v>
      </c>
      <c r="B1257" s="493" t="s">
        <v>252</v>
      </c>
      <c r="C1257" s="494"/>
      <c r="D1257" s="494"/>
      <c r="E1257" s="494"/>
      <c r="F1257" s="494"/>
      <c r="G1257" s="494"/>
      <c r="H1257" s="335" t="s">
        <v>67</v>
      </c>
      <c r="I1257" s="336">
        <f>E1265</f>
        <v>364</v>
      </c>
      <c r="J1257" s="4"/>
    </row>
    <row r="1258" spans="1:10" ht="15.6" customHeight="1" x14ac:dyDescent="0.25">
      <c r="A1258" s="302"/>
      <c r="B1258" s="495"/>
      <c r="C1258" s="496"/>
      <c r="D1258" s="496"/>
      <c r="E1258" s="496"/>
      <c r="F1258" s="496"/>
      <c r="G1258" s="497"/>
      <c r="H1258" s="234"/>
      <c r="I1258" s="303"/>
      <c r="J1258" s="4"/>
    </row>
    <row r="1259" spans="1:10" ht="15.6" customHeight="1" x14ac:dyDescent="0.25">
      <c r="A1259" s="304"/>
      <c r="B1259" s="306"/>
      <c r="C1259" s="307"/>
      <c r="D1259" s="307"/>
      <c r="E1259" s="308" t="s">
        <v>253</v>
      </c>
      <c r="F1259" s="308" t="s">
        <v>254</v>
      </c>
      <c r="G1259" s="309" t="s">
        <v>255</v>
      </c>
      <c r="H1259" s="310"/>
      <c r="I1259" s="305"/>
      <c r="J1259" s="4"/>
    </row>
    <row r="1260" spans="1:10" ht="15.6" customHeight="1" x14ac:dyDescent="0.25">
      <c r="A1260" s="304"/>
      <c r="B1260" s="498" t="s">
        <v>266</v>
      </c>
      <c r="C1260" s="499"/>
      <c r="D1260" s="499"/>
      <c r="E1260" s="311">
        <v>30</v>
      </c>
      <c r="F1260" s="312">
        <v>6</v>
      </c>
      <c r="G1260" s="313">
        <f>E1260*F1260</f>
        <v>180</v>
      </c>
      <c r="H1260" s="313"/>
      <c r="I1260" s="305"/>
      <c r="J1260" s="4"/>
    </row>
    <row r="1261" spans="1:10" ht="15.6" customHeight="1" x14ac:dyDescent="0.25">
      <c r="A1261" s="304"/>
      <c r="B1261" s="498" t="s">
        <v>301</v>
      </c>
      <c r="C1261" s="499"/>
      <c r="D1261" s="499"/>
      <c r="E1261" s="311">
        <v>51</v>
      </c>
      <c r="F1261" s="312">
        <v>6</v>
      </c>
      <c r="G1261" s="313">
        <f>E1261*F1261</f>
        <v>306</v>
      </c>
      <c r="H1261" s="315"/>
      <c r="I1261" s="305"/>
      <c r="J1261" s="4"/>
    </row>
    <row r="1262" spans="1:10" ht="15.6" customHeight="1" x14ac:dyDescent="0.25">
      <c r="A1262" s="304"/>
      <c r="B1262" s="316"/>
      <c r="C1262" s="317"/>
      <c r="D1262" s="317"/>
      <c r="E1262" s="318"/>
      <c r="F1262" s="319"/>
      <c r="G1262" s="320"/>
      <c r="H1262" s="313"/>
      <c r="I1262" s="305"/>
      <c r="J1262" s="4"/>
    </row>
    <row r="1263" spans="1:10" ht="15.6" customHeight="1" x14ac:dyDescent="0.25">
      <c r="A1263" s="304"/>
      <c r="B1263" s="345" t="s">
        <v>267</v>
      </c>
      <c r="C1263" s="346"/>
      <c r="D1263" s="347"/>
      <c r="E1263" s="347">
        <f>SUM(G1260:G1261)</f>
        <v>486</v>
      </c>
      <c r="F1263" s="319" t="s">
        <v>67</v>
      </c>
      <c r="G1263" s="320"/>
      <c r="H1263" s="313"/>
      <c r="I1263" s="337"/>
      <c r="J1263" s="4"/>
    </row>
    <row r="1264" spans="1:10" ht="15.6" customHeight="1" x14ac:dyDescent="0.25">
      <c r="A1264" s="304"/>
      <c r="B1264" s="345"/>
      <c r="C1264" s="346"/>
      <c r="D1264" s="347"/>
      <c r="E1264" s="347"/>
      <c r="F1264" s="319"/>
      <c r="G1264" s="320"/>
      <c r="H1264" s="313"/>
      <c r="I1264" s="337"/>
      <c r="J1264" s="4"/>
    </row>
    <row r="1265" spans="1:10" ht="15.6" customHeight="1" x14ac:dyDescent="0.25">
      <c r="A1265" s="304"/>
      <c r="B1265" s="410" t="s">
        <v>273</v>
      </c>
      <c r="C1265" s="410"/>
      <c r="D1265" s="410"/>
      <c r="E1265" s="231">
        <v>364</v>
      </c>
      <c r="F1265" s="232" t="s">
        <v>15</v>
      </c>
      <c r="G1265" s="320"/>
      <c r="H1265" s="313"/>
      <c r="I1265" s="337"/>
      <c r="J1265" s="4"/>
    </row>
    <row r="1266" spans="1:10" ht="15.6" customHeight="1" x14ac:dyDescent="0.25">
      <c r="A1266" s="304"/>
      <c r="B1266" s="345"/>
      <c r="C1266" s="346"/>
      <c r="D1266" s="347"/>
      <c r="E1266" s="347"/>
      <c r="F1266" s="319"/>
      <c r="G1266" s="320"/>
      <c r="H1266" s="313"/>
      <c r="I1266" s="337"/>
      <c r="J1266" s="4"/>
    </row>
    <row r="1267" spans="1:10" ht="15.6" customHeight="1" x14ac:dyDescent="0.25">
      <c r="A1267" s="304"/>
      <c r="B1267" s="345"/>
      <c r="C1267" s="346"/>
      <c r="D1267" s="347"/>
      <c r="E1267" s="347"/>
      <c r="F1267" s="319"/>
      <c r="G1267" s="320"/>
      <c r="H1267" s="313"/>
      <c r="I1267" s="337"/>
      <c r="J1267" s="4"/>
    </row>
    <row r="1268" spans="1:10" ht="15.6" customHeight="1" x14ac:dyDescent="0.25">
      <c r="A1268" s="304"/>
      <c r="B1268" s="316"/>
      <c r="C1268" s="317"/>
      <c r="D1268" s="317"/>
      <c r="E1268" s="318"/>
      <c r="F1268" s="319"/>
      <c r="G1268" s="320"/>
      <c r="H1268" s="313"/>
      <c r="I1268" s="337"/>
      <c r="J1268" s="4"/>
    </row>
    <row r="1269" spans="1:10" ht="15.6" customHeight="1" x14ac:dyDescent="0.25">
      <c r="A1269" s="304"/>
      <c r="B1269" s="316"/>
      <c r="C1269" s="317"/>
      <c r="D1269" s="317"/>
      <c r="E1269" s="318"/>
      <c r="F1269" s="319"/>
      <c r="G1269" s="320"/>
      <c r="H1269" s="313"/>
      <c r="I1269" s="337"/>
      <c r="J1269" s="4"/>
    </row>
    <row r="1270" spans="1:10" ht="15.6" customHeight="1" x14ac:dyDescent="0.25">
      <c r="A1270" s="304"/>
      <c r="B1270" s="316"/>
      <c r="C1270" s="317"/>
      <c r="D1270" s="317"/>
      <c r="E1270" s="318"/>
      <c r="F1270" s="319"/>
      <c r="G1270" s="320"/>
      <c r="H1270" s="313"/>
      <c r="I1270" s="337"/>
      <c r="J1270" s="4"/>
    </row>
    <row r="1271" spans="1:10" ht="15.6" customHeight="1" x14ac:dyDescent="0.25">
      <c r="A1271" s="304"/>
      <c r="B1271" s="316"/>
      <c r="C1271" s="317"/>
      <c r="D1271" s="317"/>
      <c r="E1271" s="318"/>
      <c r="F1271" s="319"/>
      <c r="G1271" s="320"/>
      <c r="H1271" s="313"/>
      <c r="I1271" s="337"/>
      <c r="J1271" s="4"/>
    </row>
    <row r="1272" spans="1:10" ht="15.6" customHeight="1" x14ac:dyDescent="0.25">
      <c r="A1272" s="304"/>
      <c r="B1272" s="316"/>
      <c r="C1272" s="317"/>
      <c r="D1272" s="317"/>
      <c r="E1272" s="318"/>
      <c r="F1272" s="319"/>
      <c r="G1272" s="320"/>
      <c r="H1272" s="313"/>
      <c r="I1272" s="337"/>
      <c r="J1272" s="4"/>
    </row>
    <row r="1273" spans="1:10" ht="15.6" customHeight="1" x14ac:dyDescent="0.25">
      <c r="A1273" s="304"/>
      <c r="B1273" s="316"/>
      <c r="C1273" s="317"/>
      <c r="D1273" s="317"/>
      <c r="E1273" s="318"/>
      <c r="F1273" s="319"/>
      <c r="G1273" s="320"/>
      <c r="H1273" s="313"/>
      <c r="I1273" s="337"/>
      <c r="J1273" s="4"/>
    </row>
    <row r="1274" spans="1:10" ht="15.6" customHeight="1" x14ac:dyDescent="0.25">
      <c r="A1274" s="304"/>
      <c r="B1274" s="316"/>
      <c r="C1274" s="317"/>
      <c r="D1274" s="317"/>
      <c r="E1274" s="318"/>
      <c r="F1274" s="319"/>
      <c r="G1274" s="320"/>
      <c r="H1274" s="313"/>
      <c r="I1274" s="337"/>
      <c r="J1274" s="4"/>
    </row>
    <row r="1275" spans="1:10" ht="15.6" customHeight="1" x14ac:dyDescent="0.25">
      <c r="A1275" s="304"/>
      <c r="B1275" s="316"/>
      <c r="C1275" s="317"/>
      <c r="D1275" s="317"/>
      <c r="E1275" s="318"/>
      <c r="F1275" s="319"/>
      <c r="G1275" s="320"/>
      <c r="H1275" s="313"/>
      <c r="I1275" s="337"/>
      <c r="J1275" s="4"/>
    </row>
    <row r="1276" spans="1:10" ht="15.6" customHeight="1" x14ac:dyDescent="0.25">
      <c r="A1276" s="304"/>
      <c r="B1276" s="316"/>
      <c r="C1276" s="317"/>
      <c r="D1276" s="317"/>
      <c r="E1276" s="318"/>
      <c r="F1276" s="319"/>
      <c r="G1276" s="320"/>
      <c r="H1276" s="313"/>
      <c r="I1276" s="337"/>
      <c r="J1276" s="4"/>
    </row>
    <row r="1277" spans="1:10" ht="15.6" customHeight="1" x14ac:dyDescent="0.25">
      <c r="A1277" s="304"/>
      <c r="B1277" s="316"/>
      <c r="C1277" s="317"/>
      <c r="D1277" s="317"/>
      <c r="E1277" s="318"/>
      <c r="F1277" s="319"/>
      <c r="G1277" s="320"/>
      <c r="H1277" s="313"/>
      <c r="I1277" s="337"/>
      <c r="J1277" s="4"/>
    </row>
    <row r="1278" spans="1:10" ht="15.6" customHeight="1" x14ac:dyDescent="0.25">
      <c r="A1278" s="304"/>
      <c r="B1278" s="316"/>
      <c r="C1278" s="317"/>
      <c r="D1278" s="317"/>
      <c r="E1278" s="318"/>
      <c r="F1278" s="319"/>
      <c r="G1278" s="320"/>
      <c r="H1278" s="313"/>
      <c r="I1278" s="337"/>
      <c r="J1278" s="4"/>
    </row>
    <row r="1279" spans="1:10" ht="15.6" customHeight="1" x14ac:dyDescent="0.25">
      <c r="A1279" s="304"/>
      <c r="B1279" s="316"/>
      <c r="C1279" s="317"/>
      <c r="D1279" s="317"/>
      <c r="E1279" s="318"/>
      <c r="F1279" s="319"/>
      <c r="G1279" s="320"/>
      <c r="H1279" s="313"/>
      <c r="I1279" s="337"/>
      <c r="J1279" s="4"/>
    </row>
    <row r="1280" spans="1:10" ht="15.6" customHeight="1" x14ac:dyDescent="0.25">
      <c r="A1280" s="16"/>
      <c r="B1280" s="260"/>
      <c r="C1280" s="67"/>
      <c r="D1280" s="67"/>
      <c r="E1280" s="67"/>
      <c r="F1280" s="67"/>
      <c r="G1280" s="67"/>
      <c r="H1280" s="16"/>
      <c r="I1280" s="19"/>
      <c r="J1280" s="4"/>
    </row>
    <row r="1281" spans="1:10" ht="19.5" customHeight="1" x14ac:dyDescent="0.25">
      <c r="A1281" s="234" t="s">
        <v>33</v>
      </c>
      <c r="B1281" s="500" t="s">
        <v>256</v>
      </c>
      <c r="C1281" s="501"/>
      <c r="D1281" s="501"/>
      <c r="E1281" s="501"/>
      <c r="F1281" s="501"/>
      <c r="G1281" s="501"/>
      <c r="H1281" s="234" t="s">
        <v>15</v>
      </c>
      <c r="I1281" s="235">
        <f>E1312</f>
        <v>1448.84</v>
      </c>
      <c r="J1281" s="4"/>
    </row>
    <row r="1282" spans="1:10" ht="15.6" customHeight="1" x14ac:dyDescent="0.25">
      <c r="A1282" s="304"/>
      <c r="B1282" s="495"/>
      <c r="C1282" s="496"/>
      <c r="D1282" s="496"/>
      <c r="E1282" s="496"/>
      <c r="F1282" s="496"/>
      <c r="G1282" s="496"/>
      <c r="H1282" s="304"/>
      <c r="I1282" s="305"/>
      <c r="J1282" s="4"/>
    </row>
    <row r="1283" spans="1:10" ht="15.6" customHeight="1" x14ac:dyDescent="0.25">
      <c r="A1283" s="304"/>
      <c r="B1283" s="321"/>
      <c r="C1283" s="322"/>
      <c r="D1283" s="323"/>
      <c r="E1283" s="324"/>
      <c r="F1283" s="325"/>
      <c r="G1283" s="326"/>
      <c r="H1283" s="313"/>
      <c r="I1283" s="305"/>
      <c r="J1283" s="4"/>
    </row>
    <row r="1284" spans="1:10" ht="15.6" customHeight="1" x14ac:dyDescent="0.25">
      <c r="A1284" s="304"/>
      <c r="B1284" s="306"/>
      <c r="C1284" s="327" t="s">
        <v>257</v>
      </c>
      <c r="D1284" s="328"/>
      <c r="E1284" s="329"/>
      <c r="F1284" s="330"/>
      <c r="G1284" s="314"/>
      <c r="H1284" s="313"/>
      <c r="I1284" s="305"/>
      <c r="J1284" s="4"/>
    </row>
    <row r="1285" spans="1:10" ht="15.6" customHeight="1" x14ac:dyDescent="0.25">
      <c r="A1285" s="304"/>
      <c r="B1285" s="321" t="s">
        <v>258</v>
      </c>
      <c r="C1285" s="318"/>
      <c r="D1285" s="318"/>
      <c r="E1285" s="324" t="s">
        <v>20</v>
      </c>
      <c r="F1285" s="331">
        <v>998.96999999999991</v>
      </c>
      <c r="G1285" s="326"/>
      <c r="H1285" s="313"/>
      <c r="I1285" s="305"/>
      <c r="J1285" s="4"/>
    </row>
    <row r="1286" spans="1:10" ht="15.6" customHeight="1" x14ac:dyDescent="0.25">
      <c r="A1286" s="304"/>
      <c r="B1286" s="306" t="s">
        <v>259</v>
      </c>
      <c r="C1286" s="307"/>
      <c r="D1286" s="307"/>
      <c r="E1286" s="329" t="s">
        <v>20</v>
      </c>
      <c r="F1286" s="331">
        <v>773.55000000000007</v>
      </c>
      <c r="G1286" s="314"/>
      <c r="H1286" s="313"/>
      <c r="I1286" s="305"/>
      <c r="J1286" s="4"/>
    </row>
    <row r="1287" spans="1:10" ht="15.6" customHeight="1" x14ac:dyDescent="0.25">
      <c r="A1287" s="304"/>
      <c r="B1287" s="321" t="s">
        <v>260</v>
      </c>
      <c r="C1287" s="318"/>
      <c r="D1287" s="318"/>
      <c r="E1287" s="324" t="s">
        <v>20</v>
      </c>
      <c r="F1287" s="331">
        <v>1323.0200000000136</v>
      </c>
      <c r="G1287" s="326"/>
      <c r="H1287" s="313"/>
      <c r="I1287" s="305"/>
      <c r="J1287" s="4"/>
    </row>
    <row r="1288" spans="1:10" ht="15.6" customHeight="1" x14ac:dyDescent="0.25">
      <c r="A1288" s="304"/>
      <c r="B1288" s="306" t="s">
        <v>261</v>
      </c>
      <c r="C1288" s="307"/>
      <c r="D1288" s="307"/>
      <c r="E1288" s="329" t="s">
        <v>20</v>
      </c>
      <c r="F1288" s="331">
        <v>560.5</v>
      </c>
      <c r="G1288" s="314"/>
      <c r="H1288" s="313"/>
      <c r="I1288" s="305"/>
      <c r="J1288" s="4"/>
    </row>
    <row r="1289" spans="1:10" ht="15.6" customHeight="1" x14ac:dyDescent="0.25">
      <c r="A1289" s="304"/>
      <c r="B1289" s="321" t="s">
        <v>262</v>
      </c>
      <c r="C1289" s="318"/>
      <c r="D1289" s="318"/>
      <c r="E1289" s="324" t="s">
        <v>20</v>
      </c>
      <c r="F1289" s="331">
        <v>1401.3400000000001</v>
      </c>
      <c r="G1289" s="326"/>
      <c r="H1289" s="313"/>
      <c r="I1289" s="305"/>
      <c r="J1289" s="4"/>
    </row>
    <row r="1290" spans="1:10" ht="15.6" customHeight="1" x14ac:dyDescent="0.25">
      <c r="A1290" s="304"/>
      <c r="B1290" s="321" t="s">
        <v>262</v>
      </c>
      <c r="C1290" s="318"/>
      <c r="D1290" s="318"/>
      <c r="E1290" s="324" t="s">
        <v>20</v>
      </c>
      <c r="F1290" s="331">
        <v>1825.2799999999997</v>
      </c>
      <c r="G1290" s="326"/>
      <c r="H1290" s="313"/>
      <c r="I1290" s="305"/>
      <c r="J1290" s="4"/>
    </row>
    <row r="1291" spans="1:10" ht="15.6" customHeight="1" x14ac:dyDescent="0.25">
      <c r="A1291" s="304"/>
      <c r="B1291" s="306"/>
      <c r="C1291" s="307"/>
      <c r="D1291" s="307"/>
      <c r="E1291" s="329"/>
      <c r="F1291" s="325">
        <f>SUM(F1285:F1290)</f>
        <v>6882.6600000000135</v>
      </c>
      <c r="G1291" s="314"/>
      <c r="H1291" s="313"/>
      <c r="I1291" s="305"/>
      <c r="J1291" s="4"/>
    </row>
    <row r="1292" spans="1:10" ht="15.6" customHeight="1" x14ac:dyDescent="0.25">
      <c r="A1292" s="304"/>
      <c r="B1292" s="321"/>
      <c r="C1292" s="322" t="s">
        <v>263</v>
      </c>
      <c r="D1292" s="323"/>
      <c r="E1292" s="324"/>
      <c r="F1292" s="325"/>
      <c r="G1292" s="326"/>
      <c r="H1292" s="313"/>
      <c r="I1292" s="305"/>
      <c r="J1292" s="4"/>
    </row>
    <row r="1293" spans="1:10" ht="15.6" customHeight="1" x14ac:dyDescent="0.25">
      <c r="A1293" s="304"/>
      <c r="B1293" s="306"/>
      <c r="C1293" s="327"/>
      <c r="D1293" s="328"/>
      <c r="E1293" s="329"/>
      <c r="F1293" s="332" t="s">
        <v>264</v>
      </c>
      <c r="G1293" s="333" t="s">
        <v>265</v>
      </c>
      <c r="H1293" s="313"/>
      <c r="I1293" s="305"/>
      <c r="J1293" s="4"/>
    </row>
    <row r="1294" spans="1:10" ht="15.6" customHeight="1" x14ac:dyDescent="0.25">
      <c r="A1294" s="304"/>
      <c r="B1294" s="321" t="s">
        <v>258</v>
      </c>
      <c r="C1294" s="318"/>
      <c r="D1294" s="318"/>
      <c r="E1294" s="324" t="s">
        <v>20</v>
      </c>
      <c r="F1294" s="331">
        <v>532.66500000000008</v>
      </c>
      <c r="G1294" s="331">
        <v>406.36999999999995</v>
      </c>
      <c r="H1294" s="313"/>
      <c r="I1294" s="305"/>
      <c r="J1294" s="4"/>
    </row>
    <row r="1295" spans="1:10" ht="15.6" customHeight="1" x14ac:dyDescent="0.25">
      <c r="A1295" s="304"/>
      <c r="B1295" s="306" t="s">
        <v>259</v>
      </c>
      <c r="C1295" s="307"/>
      <c r="D1295" s="307"/>
      <c r="E1295" s="329" t="s">
        <v>20</v>
      </c>
      <c r="F1295" s="331">
        <v>405.64999999999992</v>
      </c>
      <c r="G1295" s="331">
        <v>625.90000000000009</v>
      </c>
      <c r="H1295" s="313"/>
      <c r="I1295" s="305"/>
      <c r="J1295" s="4"/>
    </row>
    <row r="1296" spans="1:10" ht="15.6" customHeight="1" x14ac:dyDescent="0.25">
      <c r="A1296" s="304"/>
      <c r="B1296" s="321" t="s">
        <v>260</v>
      </c>
      <c r="C1296" s="318"/>
      <c r="D1296" s="318"/>
      <c r="E1296" s="324" t="s">
        <v>20</v>
      </c>
      <c r="F1296" s="331">
        <v>371.99600000000174</v>
      </c>
      <c r="G1296" s="331">
        <v>751.9020000000055</v>
      </c>
      <c r="H1296" s="313"/>
      <c r="I1296" s="305"/>
      <c r="J1296" s="4"/>
    </row>
    <row r="1297" spans="1:10" ht="15.6" customHeight="1" x14ac:dyDescent="0.25">
      <c r="A1297" s="304"/>
      <c r="B1297" s="306" t="s">
        <v>261</v>
      </c>
      <c r="C1297" s="307"/>
      <c r="D1297" s="307"/>
      <c r="E1297" s="329" t="s">
        <v>20</v>
      </c>
      <c r="F1297" s="331">
        <v>533.9</v>
      </c>
      <c r="G1297" s="331">
        <v>397.9</v>
      </c>
      <c r="H1297" s="313"/>
      <c r="I1297" s="305"/>
      <c r="J1297" s="4"/>
    </row>
    <row r="1298" spans="1:10" ht="15.6" customHeight="1" x14ac:dyDescent="0.25">
      <c r="A1298" s="304"/>
      <c r="B1298" s="321" t="s">
        <v>262</v>
      </c>
      <c r="C1298" s="318"/>
      <c r="D1298" s="318"/>
      <c r="E1298" s="324" t="s">
        <v>20</v>
      </c>
      <c r="F1298" s="331">
        <v>387.98</v>
      </c>
      <c r="G1298" s="331">
        <v>1011.4999999999999</v>
      </c>
      <c r="H1298" s="313"/>
      <c r="I1298" s="305"/>
      <c r="J1298" s="4"/>
    </row>
    <row r="1299" spans="1:10" ht="15.6" customHeight="1" x14ac:dyDescent="0.25">
      <c r="A1299" s="304"/>
      <c r="B1299" s="321" t="s">
        <v>262</v>
      </c>
      <c r="C1299" s="318"/>
      <c r="D1299" s="318"/>
      <c r="E1299" s="324" t="s">
        <v>20</v>
      </c>
      <c r="F1299" s="331">
        <v>539.21</v>
      </c>
      <c r="G1299" s="331">
        <v>1244.2399999999998</v>
      </c>
      <c r="H1299" s="313"/>
      <c r="I1299" s="305"/>
      <c r="J1299" s="4"/>
    </row>
    <row r="1300" spans="1:10" ht="15.6" customHeight="1" x14ac:dyDescent="0.25">
      <c r="A1300" s="304"/>
      <c r="B1300" s="306"/>
      <c r="C1300" s="307"/>
      <c r="D1300" s="307"/>
      <c r="E1300" s="329"/>
      <c r="F1300" s="325">
        <f>SUM(F1294:F1299)</f>
        <v>2771.4010000000017</v>
      </c>
      <c r="G1300" s="325">
        <f>SUM(G1294:G1299)</f>
        <v>4437.8120000000054</v>
      </c>
      <c r="H1300" s="313"/>
      <c r="I1300" s="305"/>
      <c r="J1300" s="4"/>
    </row>
    <row r="1301" spans="1:10" ht="15.6" customHeight="1" x14ac:dyDescent="0.25">
      <c r="A1301" s="304"/>
      <c r="B1301" s="321"/>
      <c r="C1301" s="318"/>
      <c r="D1301" s="318"/>
      <c r="E1301" s="324"/>
      <c r="F1301" s="325"/>
      <c r="G1301" s="325"/>
      <c r="H1301" s="313"/>
      <c r="I1301" s="305"/>
      <c r="J1301" s="4"/>
    </row>
    <row r="1302" spans="1:10" ht="26.25" customHeight="1" x14ac:dyDescent="0.25">
      <c r="A1302" s="304"/>
      <c r="B1302" s="306"/>
      <c r="C1302" s="338" t="s">
        <v>268</v>
      </c>
      <c r="D1302" s="338" t="s">
        <v>269</v>
      </c>
      <c r="E1302" s="342" t="s">
        <v>270</v>
      </c>
      <c r="F1302" s="343" t="s">
        <v>271</v>
      </c>
      <c r="G1302" s="314"/>
      <c r="H1302" s="334"/>
      <c r="I1302" s="305"/>
      <c r="J1302" s="4"/>
    </row>
    <row r="1303" spans="1:10" ht="15.6" customHeight="1" x14ac:dyDescent="0.25">
      <c r="A1303" s="304"/>
      <c r="B1303" s="321"/>
      <c r="C1303" s="339">
        <f>F1291</f>
        <v>6882.6600000000135</v>
      </c>
      <c r="D1303" s="344">
        <f>F1300</f>
        <v>2771.4010000000017</v>
      </c>
      <c r="E1303" s="339">
        <f>G1300</f>
        <v>4437.8120000000054</v>
      </c>
      <c r="F1303" s="340">
        <v>1.25</v>
      </c>
      <c r="G1303" s="326">
        <f>((D1303+E1303)*F1303)+C1303</f>
        <v>15894.176250000022</v>
      </c>
      <c r="H1303" s="334"/>
      <c r="I1303" s="305"/>
      <c r="J1303" s="4"/>
    </row>
    <row r="1304" spans="1:10" ht="15.6" customHeight="1" x14ac:dyDescent="0.25">
      <c r="A1304" s="304"/>
      <c r="B1304" s="502"/>
      <c r="C1304" s="503"/>
      <c r="D1304" s="503"/>
      <c r="E1304" s="503"/>
      <c r="F1304" s="503"/>
      <c r="G1304" s="333"/>
      <c r="H1304" s="304"/>
      <c r="I1304" s="305"/>
      <c r="J1304" s="4"/>
    </row>
    <row r="1305" spans="1:10" ht="15.6" customHeight="1" x14ac:dyDescent="0.25">
      <c r="A1305" s="304"/>
      <c r="B1305" s="459" t="s">
        <v>272</v>
      </c>
      <c r="C1305" s="460"/>
      <c r="D1305" s="460"/>
      <c r="E1305" s="460"/>
      <c r="F1305" s="460"/>
      <c r="G1305" s="461"/>
      <c r="H1305" s="304"/>
      <c r="I1305" s="305"/>
      <c r="J1305" s="4"/>
    </row>
    <row r="1306" spans="1:10" ht="15.6" customHeight="1" x14ac:dyDescent="0.25">
      <c r="A1306" s="16"/>
      <c r="B1306" s="260"/>
      <c r="C1306" s="67"/>
      <c r="D1306" s="67"/>
      <c r="E1306" s="67"/>
      <c r="F1306" s="67"/>
      <c r="G1306" s="67"/>
      <c r="H1306" s="16"/>
      <c r="I1306" s="19"/>
      <c r="J1306" s="4"/>
    </row>
    <row r="1307" spans="1:10" ht="15.6" customHeight="1" x14ac:dyDescent="0.25">
      <c r="A1307" s="16"/>
      <c r="B1307" s="256" t="s">
        <v>18</v>
      </c>
      <c r="C1307" s="31"/>
      <c r="D1307" s="29"/>
      <c r="E1307" s="29"/>
      <c r="F1307" s="29"/>
      <c r="G1307" s="30"/>
      <c r="H1307" s="16"/>
      <c r="I1307" s="19"/>
      <c r="J1307" s="4"/>
    </row>
    <row r="1308" spans="1:10" ht="15.6" customHeight="1" x14ac:dyDescent="0.25">
      <c r="A1308" s="16"/>
      <c r="B1308" s="32"/>
      <c r="C1308" s="33">
        <f>G1303</f>
        <v>15894.176250000022</v>
      </c>
      <c r="D1308" s="18" t="s">
        <v>19</v>
      </c>
      <c r="E1308" s="33">
        <v>10483.14</v>
      </c>
      <c r="F1308" s="18" t="s">
        <v>20</v>
      </c>
      <c r="G1308" s="233">
        <f>C1308-E1308</f>
        <v>5411.0362500000228</v>
      </c>
      <c r="H1308" s="16"/>
      <c r="I1308" s="19"/>
      <c r="J1308" s="4"/>
    </row>
    <row r="1309" spans="1:10" ht="15.6" customHeight="1" x14ac:dyDescent="0.25">
      <c r="A1309" s="16"/>
      <c r="B1309" s="252"/>
      <c r="C1309" s="36"/>
      <c r="D1309" s="29"/>
      <c r="E1309" s="29"/>
      <c r="F1309" s="29"/>
      <c r="G1309" s="30"/>
      <c r="H1309" s="16"/>
      <c r="I1309" s="19"/>
      <c r="J1309" s="4"/>
    </row>
    <row r="1310" spans="1:10" ht="15.6" customHeight="1" x14ac:dyDescent="0.25">
      <c r="A1310" s="16"/>
      <c r="B1310" s="491" t="s">
        <v>190</v>
      </c>
      <c r="C1310" s="491"/>
      <c r="D1310" s="491"/>
      <c r="E1310" s="236">
        <f>G1308</f>
        <v>5411.0362500000228</v>
      </c>
      <c r="F1310" s="237" t="s">
        <v>15</v>
      </c>
      <c r="G1310" s="341"/>
      <c r="H1310" s="16"/>
      <c r="I1310" s="19"/>
      <c r="J1310" s="4"/>
    </row>
    <row r="1311" spans="1:10" ht="15.6" customHeight="1" x14ac:dyDescent="0.25">
      <c r="A1311" s="16"/>
      <c r="B1311" s="260"/>
      <c r="C1311" s="67"/>
      <c r="D1311" s="67"/>
      <c r="E1311" s="67"/>
      <c r="F1311" s="67"/>
      <c r="G1311" s="67"/>
      <c r="H1311" s="16"/>
      <c r="I1311" s="19"/>
      <c r="J1311" s="4"/>
    </row>
    <row r="1312" spans="1:10" ht="15.6" customHeight="1" x14ac:dyDescent="0.25">
      <c r="A1312" s="16"/>
      <c r="B1312" s="410" t="s">
        <v>273</v>
      </c>
      <c r="C1312" s="410"/>
      <c r="D1312" s="410"/>
      <c r="E1312" s="231">
        <v>1448.84</v>
      </c>
      <c r="F1312" s="232" t="s">
        <v>15</v>
      </c>
      <c r="G1312" s="67"/>
      <c r="H1312" s="16"/>
      <c r="I1312" s="19"/>
      <c r="J1312" s="4"/>
    </row>
    <row r="1313" spans="1:10" ht="15.6" customHeight="1" x14ac:dyDescent="0.25">
      <c r="A1313" s="16"/>
      <c r="B1313" s="260"/>
      <c r="C1313" s="67"/>
      <c r="D1313" s="67"/>
      <c r="E1313" s="67"/>
      <c r="F1313" s="67"/>
      <c r="G1313" s="67"/>
      <c r="H1313" s="16"/>
      <c r="I1313" s="19"/>
      <c r="J1313" s="4"/>
    </row>
    <row r="1314" spans="1:10" ht="15.6" customHeight="1" x14ac:dyDescent="0.25">
      <c r="A1314" s="16"/>
      <c r="B1314" s="260"/>
      <c r="C1314" s="67"/>
      <c r="D1314" s="67"/>
      <c r="E1314" s="67"/>
      <c r="F1314" s="67"/>
      <c r="G1314" s="67"/>
      <c r="H1314" s="16"/>
      <c r="I1314" s="19"/>
      <c r="J1314" s="4"/>
    </row>
    <row r="1315" spans="1:10" ht="15.6" customHeight="1" x14ac:dyDescent="0.25">
      <c r="A1315" s="16"/>
      <c r="B1315" s="260"/>
      <c r="C1315" s="67"/>
      <c r="D1315" s="67"/>
      <c r="E1315" s="67"/>
      <c r="F1315" s="67"/>
      <c r="G1315" s="67"/>
      <c r="H1315" s="16"/>
      <c r="I1315" s="19"/>
      <c r="J1315" s="4"/>
    </row>
    <row r="1316" spans="1:10" ht="15.6" customHeight="1" x14ac:dyDescent="0.25">
      <c r="A1316" s="16"/>
      <c r="B1316" s="260"/>
      <c r="C1316" s="67"/>
      <c r="D1316" s="67"/>
      <c r="E1316" s="67"/>
      <c r="F1316" s="67"/>
      <c r="G1316" s="67"/>
      <c r="H1316" s="16"/>
      <c r="I1316" s="19"/>
      <c r="J1316" s="4"/>
    </row>
    <row r="1317" spans="1:10" ht="15.6" customHeight="1" x14ac:dyDescent="0.25">
      <c r="A1317" s="16"/>
      <c r="B1317" s="260"/>
      <c r="C1317" s="67"/>
      <c r="D1317" s="67"/>
      <c r="E1317" s="67"/>
      <c r="F1317" s="67"/>
      <c r="G1317" s="67"/>
      <c r="H1317" s="16"/>
      <c r="I1317" s="19"/>
      <c r="J1317" s="4"/>
    </row>
    <row r="1318" spans="1:10" ht="15.6" customHeight="1" x14ac:dyDescent="0.25">
      <c r="A1318" s="16"/>
      <c r="B1318" s="260"/>
      <c r="C1318" s="67"/>
      <c r="D1318" s="67"/>
      <c r="E1318" s="67"/>
      <c r="F1318" s="67"/>
      <c r="G1318" s="67"/>
      <c r="H1318" s="16"/>
      <c r="I1318" s="19"/>
      <c r="J1318" s="4"/>
    </row>
    <row r="1319" spans="1:10" ht="15.6" customHeight="1" x14ac:dyDescent="0.25">
      <c r="A1319" s="16"/>
      <c r="B1319" s="260"/>
      <c r="C1319" s="67"/>
      <c r="D1319" s="67"/>
      <c r="E1319" s="67"/>
      <c r="F1319" s="67"/>
      <c r="G1319" s="67"/>
      <c r="H1319" s="16"/>
      <c r="I1319" s="19"/>
      <c r="J1319" s="4"/>
    </row>
    <row r="1320" spans="1:10" ht="15.6" customHeight="1" x14ac:dyDescent="0.25">
      <c r="A1320" s="16"/>
      <c r="B1320" s="260"/>
      <c r="C1320" s="67"/>
      <c r="D1320" s="67"/>
      <c r="E1320" s="67"/>
      <c r="F1320" s="67"/>
      <c r="G1320" s="67"/>
      <c r="H1320" s="16"/>
      <c r="I1320" s="19"/>
      <c r="J1320" s="4"/>
    </row>
    <row r="1321" spans="1:10" ht="15.6" customHeight="1" x14ac:dyDescent="0.25">
      <c r="A1321" s="16"/>
      <c r="B1321" s="260"/>
      <c r="C1321" s="67"/>
      <c r="D1321" s="67"/>
      <c r="E1321" s="67"/>
      <c r="F1321" s="67"/>
      <c r="G1321" s="67"/>
      <c r="H1321" s="16"/>
      <c r="I1321" s="19"/>
      <c r="J1321" s="4"/>
    </row>
    <row r="1322" spans="1:10" ht="15.6" customHeight="1" x14ac:dyDescent="0.25">
      <c r="A1322" s="16"/>
      <c r="B1322" s="260"/>
      <c r="C1322" s="67"/>
      <c r="D1322" s="67"/>
      <c r="E1322" s="67"/>
      <c r="F1322" s="67"/>
      <c r="G1322" s="67"/>
      <c r="H1322" s="16"/>
      <c r="I1322" s="19"/>
      <c r="J1322" s="4"/>
    </row>
    <row r="1323" spans="1:10" ht="15.6" customHeight="1" x14ac:dyDescent="0.25">
      <c r="A1323" s="16"/>
      <c r="B1323" s="260"/>
      <c r="C1323" s="67"/>
      <c r="D1323" s="67"/>
      <c r="E1323" s="67"/>
      <c r="F1323" s="67"/>
      <c r="G1323" s="67"/>
      <c r="H1323" s="16"/>
      <c r="I1323" s="19"/>
      <c r="J1323" s="4"/>
    </row>
    <row r="1324" spans="1:10" ht="15.6" customHeight="1" x14ac:dyDescent="0.25">
      <c r="A1324" s="16"/>
      <c r="B1324" s="260"/>
      <c r="C1324" s="67"/>
      <c r="D1324" s="67"/>
      <c r="E1324" s="67"/>
      <c r="F1324" s="67"/>
      <c r="G1324" s="67"/>
      <c r="H1324" s="16"/>
      <c r="I1324" s="19"/>
      <c r="J1324" s="4"/>
    </row>
    <row r="1325" spans="1:10" ht="15.6" customHeight="1" x14ac:dyDescent="0.25">
      <c r="A1325" s="16"/>
      <c r="B1325" s="260"/>
      <c r="C1325" s="67"/>
      <c r="D1325" s="67"/>
      <c r="E1325" s="67"/>
      <c r="F1325" s="67"/>
      <c r="G1325" s="67"/>
      <c r="H1325" s="16"/>
      <c r="I1325" s="19"/>
      <c r="J1325" s="4"/>
    </row>
    <row r="1326" spans="1:10" ht="15.6" customHeight="1" x14ac:dyDescent="0.25">
      <c r="A1326" s="16"/>
      <c r="B1326" s="260"/>
      <c r="C1326" s="67"/>
      <c r="D1326" s="67"/>
      <c r="E1326" s="67"/>
      <c r="F1326" s="67"/>
      <c r="G1326" s="67"/>
      <c r="H1326" s="16"/>
      <c r="I1326" s="19"/>
      <c r="J1326" s="4"/>
    </row>
    <row r="1327" spans="1:10" ht="15.6" customHeight="1" x14ac:dyDescent="0.25">
      <c r="A1327" s="16"/>
      <c r="B1327" s="260"/>
      <c r="C1327" s="67"/>
      <c r="D1327" s="67"/>
      <c r="E1327" s="67"/>
      <c r="F1327" s="67"/>
      <c r="G1327" s="67"/>
      <c r="H1327" s="16"/>
      <c r="I1327" s="19"/>
      <c r="J1327" s="4"/>
    </row>
    <row r="1328" spans="1:10" ht="23.25" customHeight="1" x14ac:dyDescent="0.25">
      <c r="A1328" s="293" t="s">
        <v>155</v>
      </c>
      <c r="B1328" s="504" t="s">
        <v>156</v>
      </c>
      <c r="C1328" s="504"/>
      <c r="D1328" s="504"/>
      <c r="E1328" s="504"/>
      <c r="F1328" s="504"/>
      <c r="G1328" s="504"/>
      <c r="H1328" s="504"/>
      <c r="I1328" s="504"/>
      <c r="J1328" s="4"/>
    </row>
    <row r="1329" spans="1:1024" ht="15.75" x14ac:dyDescent="0.25">
      <c r="A1329" s="16"/>
      <c r="B1329" s="441"/>
      <c r="C1329" s="441"/>
      <c r="D1329" s="441"/>
      <c r="E1329" s="441"/>
      <c r="F1329" s="441"/>
      <c r="G1329" s="441"/>
      <c r="H1329" s="16"/>
      <c r="I1329" s="7"/>
      <c r="J1329" s="4"/>
    </row>
    <row r="1330" spans="1:1024" s="181" customFormat="1" ht="23.25" customHeight="1" x14ac:dyDescent="0.25">
      <c r="A1330" s="293" t="s">
        <v>157</v>
      </c>
      <c r="B1330" s="442" t="s">
        <v>158</v>
      </c>
      <c r="C1330" s="442"/>
      <c r="D1330" s="442"/>
      <c r="E1330" s="442"/>
      <c r="F1330" s="442"/>
      <c r="G1330" s="442"/>
      <c r="H1330" s="293" t="s">
        <v>67</v>
      </c>
      <c r="I1330" s="263">
        <f>D1334</f>
        <v>2200</v>
      </c>
      <c r="J1330" s="179"/>
      <c r="K1330" s="180"/>
      <c r="L1330" s="180"/>
      <c r="M1330" s="180"/>
      <c r="N1330" s="180"/>
      <c r="O1330" s="180"/>
      <c r="P1330" s="180"/>
      <c r="Q1330" s="180"/>
      <c r="R1330" s="180"/>
      <c r="S1330" s="180"/>
      <c r="T1330" s="180"/>
      <c r="U1330" s="180"/>
      <c r="V1330" s="180"/>
      <c r="W1330" s="180"/>
      <c r="X1330" s="180"/>
      <c r="Y1330" s="180"/>
      <c r="Z1330" s="180"/>
      <c r="AA1330" s="180"/>
      <c r="AB1330" s="180"/>
      <c r="AC1330" s="180"/>
      <c r="AD1330" s="180"/>
      <c r="AE1330" s="180"/>
      <c r="AF1330" s="180"/>
      <c r="AG1330" s="180"/>
      <c r="AH1330" s="180"/>
      <c r="AI1330" s="180"/>
      <c r="AJ1330" s="180"/>
      <c r="AK1330" s="180"/>
      <c r="AL1330" s="180"/>
      <c r="AM1330" s="180"/>
      <c r="AN1330" s="180"/>
      <c r="AO1330" s="180"/>
      <c r="AP1330" s="180"/>
      <c r="AQ1330" s="180"/>
      <c r="AR1330" s="180"/>
      <c r="AS1330" s="180"/>
      <c r="AT1330" s="180"/>
      <c r="AU1330" s="180"/>
      <c r="AV1330" s="180"/>
      <c r="AW1330" s="180"/>
      <c r="AX1330" s="180"/>
      <c r="AY1330" s="180"/>
      <c r="AZ1330" s="180"/>
      <c r="BA1330" s="180"/>
      <c r="BB1330" s="180"/>
      <c r="BC1330" s="180"/>
      <c r="BD1330" s="180"/>
      <c r="BE1330" s="180"/>
      <c r="BF1330" s="180"/>
      <c r="BG1330" s="180"/>
      <c r="BH1330" s="180"/>
      <c r="BI1330" s="180"/>
      <c r="BJ1330" s="180"/>
      <c r="BK1330" s="180"/>
      <c r="BL1330" s="180"/>
      <c r="BM1330" s="180"/>
      <c r="BN1330" s="180"/>
      <c r="BO1330" s="180"/>
      <c r="BP1330" s="180"/>
      <c r="BQ1330" s="180"/>
      <c r="BR1330" s="180"/>
      <c r="BS1330" s="180"/>
      <c r="BT1330" s="180"/>
      <c r="BU1330" s="180"/>
      <c r="BV1330" s="180"/>
      <c r="BW1330" s="180"/>
      <c r="BX1330" s="180"/>
      <c r="BY1330" s="180"/>
      <c r="BZ1330" s="180"/>
      <c r="CA1330" s="180"/>
      <c r="CB1330" s="180"/>
      <c r="CC1330" s="180"/>
      <c r="CD1330" s="180"/>
      <c r="CE1330" s="180"/>
      <c r="CF1330" s="180"/>
      <c r="CG1330" s="180"/>
      <c r="CH1330" s="180"/>
      <c r="CI1330" s="180"/>
      <c r="CJ1330" s="180"/>
      <c r="CK1330" s="180"/>
      <c r="CL1330" s="180"/>
      <c r="CM1330" s="180"/>
      <c r="CN1330" s="180"/>
      <c r="CO1330" s="180"/>
      <c r="CP1330" s="180"/>
      <c r="CQ1330" s="180"/>
      <c r="CR1330" s="180"/>
      <c r="CS1330" s="180"/>
      <c r="CT1330" s="180"/>
      <c r="CU1330" s="180"/>
      <c r="CV1330" s="180"/>
      <c r="CW1330" s="180"/>
      <c r="CX1330" s="180"/>
      <c r="CY1330" s="180"/>
      <c r="CZ1330" s="180"/>
      <c r="DA1330" s="180"/>
      <c r="DB1330" s="180"/>
      <c r="DC1330" s="180"/>
      <c r="DD1330" s="180"/>
      <c r="DE1330" s="180"/>
      <c r="DF1330" s="180"/>
      <c r="DG1330" s="180"/>
      <c r="DH1330" s="180"/>
      <c r="DI1330" s="180"/>
      <c r="DJ1330" s="180"/>
      <c r="DK1330" s="180"/>
      <c r="DL1330" s="180"/>
      <c r="DM1330" s="180"/>
      <c r="DN1330" s="180"/>
      <c r="DO1330" s="180"/>
      <c r="DP1330" s="180"/>
      <c r="DQ1330" s="180"/>
      <c r="DR1330" s="180"/>
      <c r="DS1330" s="180"/>
      <c r="DT1330" s="180"/>
      <c r="DU1330" s="180"/>
      <c r="DV1330" s="180"/>
      <c r="DW1330" s="180"/>
      <c r="DX1330" s="180"/>
      <c r="DY1330" s="180"/>
      <c r="DZ1330" s="180"/>
      <c r="EA1330" s="180"/>
      <c r="EB1330" s="180"/>
      <c r="EC1330" s="180"/>
      <c r="ED1330" s="180"/>
      <c r="EE1330" s="180"/>
      <c r="EF1330" s="180"/>
      <c r="EG1330" s="180"/>
      <c r="EH1330" s="180"/>
      <c r="EI1330" s="180"/>
      <c r="EJ1330" s="180"/>
      <c r="EK1330" s="180"/>
      <c r="EL1330" s="180"/>
      <c r="EM1330" s="180"/>
      <c r="EN1330" s="180"/>
      <c r="EO1330" s="180"/>
      <c r="EP1330" s="180"/>
      <c r="EQ1330" s="180"/>
      <c r="ER1330" s="180"/>
      <c r="ES1330" s="180"/>
      <c r="ET1330" s="180"/>
      <c r="EU1330" s="180"/>
      <c r="EV1330" s="180"/>
      <c r="EW1330" s="180"/>
      <c r="EX1330" s="180"/>
      <c r="EY1330" s="180"/>
      <c r="EZ1330" s="180"/>
      <c r="FA1330" s="180"/>
      <c r="FB1330" s="180"/>
      <c r="FC1330" s="180"/>
      <c r="FD1330" s="180"/>
      <c r="FE1330" s="180"/>
      <c r="FF1330" s="180"/>
      <c r="FG1330" s="180"/>
      <c r="FH1330" s="180"/>
      <c r="FI1330" s="180"/>
      <c r="FJ1330" s="180"/>
      <c r="FK1330" s="180"/>
      <c r="FL1330" s="180"/>
      <c r="FM1330" s="180"/>
      <c r="FN1330" s="180"/>
      <c r="FO1330" s="180"/>
      <c r="FP1330" s="180"/>
      <c r="FQ1330" s="180"/>
      <c r="FR1330" s="180"/>
      <c r="FS1330" s="180"/>
      <c r="FT1330" s="180"/>
      <c r="FU1330" s="180"/>
      <c r="FV1330" s="180"/>
      <c r="FW1330" s="180"/>
      <c r="FX1330" s="180"/>
      <c r="FY1330" s="180"/>
      <c r="FZ1330" s="180"/>
      <c r="GA1330" s="180"/>
      <c r="GB1330" s="180"/>
      <c r="GC1330" s="180"/>
      <c r="GD1330" s="180"/>
      <c r="GE1330" s="180"/>
      <c r="GF1330" s="180"/>
      <c r="GG1330" s="180"/>
      <c r="GH1330" s="180"/>
      <c r="GI1330" s="180"/>
      <c r="GJ1330" s="180"/>
      <c r="GK1330" s="180"/>
      <c r="GL1330" s="180"/>
      <c r="GM1330" s="180"/>
      <c r="GN1330" s="180"/>
      <c r="GO1330" s="180"/>
      <c r="GP1330" s="180"/>
      <c r="GQ1330" s="180"/>
      <c r="GR1330" s="180"/>
      <c r="GS1330" s="180"/>
      <c r="GT1330" s="180"/>
      <c r="GU1330" s="180"/>
      <c r="GV1330" s="180"/>
      <c r="GW1330" s="180"/>
      <c r="GX1330" s="180"/>
      <c r="GY1330" s="180"/>
      <c r="GZ1330" s="180"/>
      <c r="HA1330" s="180"/>
      <c r="HB1330" s="180"/>
      <c r="HC1330" s="180"/>
      <c r="HD1330" s="180"/>
      <c r="HE1330" s="180"/>
      <c r="HF1330" s="180"/>
      <c r="HG1330" s="180"/>
      <c r="HH1330" s="180"/>
      <c r="HI1330" s="180"/>
      <c r="HJ1330" s="180"/>
      <c r="HK1330" s="180"/>
      <c r="HL1330" s="180"/>
      <c r="HM1330" s="180"/>
      <c r="HN1330" s="180"/>
      <c r="HO1330" s="180"/>
      <c r="HP1330" s="180"/>
      <c r="HQ1330" s="180"/>
      <c r="HR1330" s="180"/>
      <c r="HS1330" s="180"/>
      <c r="HT1330" s="180"/>
      <c r="HU1330" s="180"/>
      <c r="HV1330" s="180"/>
      <c r="HW1330" s="180"/>
      <c r="HX1330" s="180"/>
      <c r="HY1330" s="180"/>
      <c r="HZ1330" s="180"/>
      <c r="IA1330" s="180"/>
      <c r="IB1330" s="180"/>
      <c r="IC1330" s="180"/>
      <c r="ID1330" s="180"/>
      <c r="IE1330" s="180"/>
      <c r="IF1330" s="180"/>
      <c r="IG1330" s="180"/>
      <c r="IH1330" s="180"/>
      <c r="II1330" s="180"/>
      <c r="IJ1330" s="180"/>
      <c r="IK1330" s="180"/>
      <c r="IL1330" s="180"/>
      <c r="IM1330" s="180"/>
      <c r="IN1330" s="180"/>
      <c r="IO1330" s="180"/>
      <c r="IP1330" s="180"/>
      <c r="IQ1330" s="180"/>
      <c r="IR1330" s="180"/>
      <c r="IS1330" s="180"/>
      <c r="IT1330" s="180"/>
      <c r="IU1330" s="180"/>
      <c r="IV1330" s="180"/>
      <c r="IW1330" s="180"/>
      <c r="IX1330" s="180"/>
      <c r="IY1330" s="180"/>
      <c r="IZ1330" s="180"/>
      <c r="JA1330" s="180"/>
      <c r="JB1330" s="180"/>
      <c r="JC1330" s="180"/>
      <c r="JD1330" s="180"/>
      <c r="JE1330" s="180"/>
      <c r="JF1330" s="180"/>
      <c r="JG1330" s="180"/>
      <c r="JH1330" s="180"/>
      <c r="JI1330" s="180"/>
      <c r="JJ1330" s="180"/>
      <c r="JK1330" s="180"/>
      <c r="JL1330" s="180"/>
      <c r="JM1330" s="180"/>
      <c r="JN1330" s="180"/>
      <c r="JO1330" s="180"/>
      <c r="JP1330" s="180"/>
      <c r="JQ1330" s="180"/>
      <c r="JR1330" s="180"/>
      <c r="JS1330" s="180"/>
      <c r="JT1330" s="180"/>
      <c r="JU1330" s="180"/>
      <c r="JV1330" s="180"/>
      <c r="JW1330" s="180"/>
      <c r="JX1330" s="180"/>
      <c r="JY1330" s="180"/>
      <c r="JZ1330" s="180"/>
      <c r="KA1330" s="180"/>
      <c r="KB1330" s="180"/>
      <c r="KC1330" s="180"/>
      <c r="KD1330" s="180"/>
      <c r="KE1330" s="180"/>
      <c r="KF1330" s="180"/>
      <c r="KG1330" s="180"/>
      <c r="KH1330" s="180"/>
      <c r="KI1330" s="180"/>
      <c r="KJ1330" s="180"/>
      <c r="KK1330" s="180"/>
      <c r="KL1330" s="180"/>
      <c r="KM1330" s="180"/>
      <c r="KN1330" s="180"/>
      <c r="KO1330" s="180"/>
      <c r="KP1330" s="180"/>
      <c r="KQ1330" s="180"/>
      <c r="KR1330" s="180"/>
      <c r="KS1330" s="180"/>
      <c r="KT1330" s="180"/>
      <c r="KU1330" s="180"/>
      <c r="KV1330" s="180"/>
      <c r="KW1330" s="180"/>
      <c r="KX1330" s="180"/>
      <c r="KY1330" s="180"/>
      <c r="KZ1330" s="180"/>
      <c r="LA1330" s="180"/>
      <c r="LB1330" s="180"/>
      <c r="LC1330" s="180"/>
      <c r="LD1330" s="180"/>
      <c r="LE1330" s="180"/>
      <c r="LF1330" s="180"/>
      <c r="LG1330" s="180"/>
      <c r="LH1330" s="180"/>
      <c r="LI1330" s="180"/>
      <c r="LJ1330" s="180"/>
      <c r="LK1330" s="180"/>
      <c r="LL1330" s="180"/>
      <c r="LM1330" s="180"/>
      <c r="LN1330" s="180"/>
      <c r="LO1330" s="180"/>
      <c r="LP1330" s="180"/>
      <c r="LQ1330" s="180"/>
      <c r="LR1330" s="180"/>
      <c r="LS1330" s="180"/>
      <c r="LT1330" s="180"/>
      <c r="LU1330" s="180"/>
      <c r="LV1330" s="180"/>
      <c r="LW1330" s="180"/>
      <c r="LX1330" s="180"/>
      <c r="LY1330" s="180"/>
      <c r="LZ1330" s="180"/>
      <c r="MA1330" s="180"/>
      <c r="MB1330" s="180"/>
      <c r="MC1330" s="180"/>
      <c r="MD1330" s="180"/>
      <c r="ME1330" s="180"/>
      <c r="MF1330" s="180"/>
      <c r="MG1330" s="180"/>
      <c r="MH1330" s="180"/>
      <c r="MI1330" s="180"/>
      <c r="MJ1330" s="180"/>
      <c r="MK1330" s="180"/>
      <c r="ML1330" s="180"/>
      <c r="MM1330" s="180"/>
      <c r="MN1330" s="180"/>
      <c r="MO1330" s="180"/>
      <c r="MP1330" s="180"/>
      <c r="MQ1330" s="180"/>
      <c r="MR1330" s="180"/>
      <c r="MS1330" s="180"/>
      <c r="MT1330" s="180"/>
      <c r="MU1330" s="180"/>
      <c r="MV1330" s="180"/>
      <c r="MW1330" s="180"/>
      <c r="MX1330" s="180"/>
      <c r="MY1330" s="180"/>
      <c r="MZ1330" s="180"/>
      <c r="NA1330" s="180"/>
      <c r="NB1330" s="180"/>
      <c r="NC1330" s="180"/>
      <c r="ND1330" s="180"/>
      <c r="NE1330" s="180"/>
      <c r="NF1330" s="180"/>
      <c r="NG1330" s="180"/>
      <c r="NH1330" s="180"/>
      <c r="NI1330" s="180"/>
      <c r="NJ1330" s="180"/>
      <c r="NK1330" s="180"/>
      <c r="NL1330" s="180"/>
      <c r="NM1330" s="180"/>
      <c r="NN1330" s="180"/>
      <c r="NO1330" s="180"/>
      <c r="NP1330" s="180"/>
      <c r="NQ1330" s="180"/>
      <c r="NR1330" s="180"/>
      <c r="NS1330" s="180"/>
      <c r="NT1330" s="180"/>
      <c r="NU1330" s="180"/>
      <c r="NV1330" s="180"/>
      <c r="NW1330" s="180"/>
      <c r="NX1330" s="180"/>
      <c r="NY1330" s="180"/>
      <c r="NZ1330" s="180"/>
      <c r="OA1330" s="180"/>
      <c r="OB1330" s="180"/>
      <c r="OC1330" s="180"/>
      <c r="OD1330" s="180"/>
      <c r="OE1330" s="180"/>
      <c r="OF1330" s="180"/>
      <c r="OG1330" s="180"/>
      <c r="OH1330" s="180"/>
      <c r="OI1330" s="180"/>
      <c r="OJ1330" s="180"/>
      <c r="OK1330" s="180"/>
      <c r="OL1330" s="180"/>
      <c r="OM1330" s="180"/>
      <c r="ON1330" s="180"/>
      <c r="OO1330" s="180"/>
      <c r="OP1330" s="180"/>
      <c r="OQ1330" s="180"/>
      <c r="OR1330" s="180"/>
      <c r="OS1330" s="180"/>
      <c r="OT1330" s="180"/>
      <c r="OU1330" s="180"/>
      <c r="OV1330" s="180"/>
      <c r="OW1330" s="180"/>
      <c r="OX1330" s="180"/>
      <c r="OY1330" s="180"/>
      <c r="OZ1330" s="180"/>
      <c r="PA1330" s="180"/>
      <c r="PB1330" s="180"/>
      <c r="PC1330" s="180"/>
      <c r="PD1330" s="180"/>
      <c r="PE1330" s="180"/>
      <c r="PF1330" s="180"/>
      <c r="PG1330" s="180"/>
      <c r="PH1330" s="180"/>
      <c r="PI1330" s="180"/>
      <c r="PJ1330" s="180"/>
      <c r="PK1330" s="180"/>
      <c r="PL1330" s="180"/>
      <c r="PM1330" s="180"/>
      <c r="PN1330" s="180"/>
      <c r="PO1330" s="180"/>
      <c r="PP1330" s="180"/>
      <c r="PQ1330" s="180"/>
      <c r="PR1330" s="180"/>
      <c r="PS1330" s="180"/>
      <c r="PT1330" s="180"/>
      <c r="PU1330" s="180"/>
      <c r="PV1330" s="180"/>
      <c r="PW1330" s="180"/>
      <c r="PX1330" s="180"/>
      <c r="PY1330" s="180"/>
      <c r="PZ1330" s="180"/>
      <c r="QA1330" s="180"/>
      <c r="QB1330" s="180"/>
      <c r="QC1330" s="180"/>
      <c r="QD1330" s="180"/>
      <c r="QE1330" s="180"/>
      <c r="QF1330" s="180"/>
      <c r="QG1330" s="180"/>
      <c r="QH1330" s="180"/>
      <c r="QI1330" s="180"/>
      <c r="QJ1330" s="180"/>
      <c r="QK1330" s="180"/>
      <c r="QL1330" s="180"/>
      <c r="QM1330" s="180"/>
      <c r="QN1330" s="180"/>
      <c r="QO1330" s="180"/>
      <c r="QP1330" s="180"/>
      <c r="QQ1330" s="180"/>
      <c r="QR1330" s="180"/>
      <c r="QS1330" s="180"/>
      <c r="QT1330" s="180"/>
      <c r="QU1330" s="180"/>
      <c r="QV1330" s="180"/>
      <c r="QW1330" s="180"/>
      <c r="QX1330" s="180"/>
      <c r="QY1330" s="180"/>
      <c r="QZ1330" s="180"/>
      <c r="RA1330" s="180"/>
      <c r="RB1330" s="180"/>
      <c r="RC1330" s="180"/>
      <c r="RD1330" s="180"/>
      <c r="RE1330" s="180"/>
      <c r="RF1330" s="180"/>
      <c r="RG1330" s="180"/>
      <c r="RH1330" s="180"/>
      <c r="RI1330" s="180"/>
      <c r="RJ1330" s="180"/>
      <c r="RK1330" s="180"/>
      <c r="RL1330" s="180"/>
      <c r="RM1330" s="180"/>
      <c r="RN1330" s="180"/>
      <c r="RO1330" s="180"/>
      <c r="RP1330" s="180"/>
      <c r="RQ1330" s="180"/>
      <c r="RR1330" s="180"/>
      <c r="RS1330" s="180"/>
      <c r="RT1330" s="180"/>
      <c r="RU1330" s="180"/>
      <c r="RV1330" s="180"/>
      <c r="RW1330" s="180"/>
      <c r="RX1330" s="180"/>
      <c r="RY1330" s="180"/>
      <c r="RZ1330" s="180"/>
      <c r="SA1330" s="180"/>
      <c r="SB1330" s="180"/>
      <c r="SC1330" s="180"/>
      <c r="SD1330" s="180"/>
      <c r="SE1330" s="180"/>
      <c r="SF1330" s="180"/>
      <c r="SG1330" s="180"/>
      <c r="SH1330" s="180"/>
      <c r="SI1330" s="180"/>
      <c r="SJ1330" s="180"/>
      <c r="SK1330" s="180"/>
      <c r="SL1330" s="180"/>
      <c r="SM1330" s="180"/>
      <c r="SN1330" s="180"/>
      <c r="SO1330" s="180"/>
      <c r="SP1330" s="180"/>
      <c r="SQ1330" s="180"/>
      <c r="SR1330" s="180"/>
      <c r="SS1330" s="180"/>
      <c r="ST1330" s="180"/>
      <c r="SU1330" s="180"/>
      <c r="SV1330" s="180"/>
      <c r="SW1330" s="180"/>
      <c r="SX1330" s="180"/>
      <c r="SY1330" s="180"/>
      <c r="SZ1330" s="180"/>
      <c r="TA1330" s="180"/>
      <c r="TB1330" s="180"/>
      <c r="TC1330" s="180"/>
      <c r="TD1330" s="180"/>
      <c r="TE1330" s="180"/>
      <c r="TF1330" s="180"/>
      <c r="TG1330" s="180"/>
      <c r="TH1330" s="180"/>
      <c r="TI1330" s="180"/>
      <c r="TJ1330" s="180"/>
      <c r="TK1330" s="180"/>
      <c r="TL1330" s="180"/>
      <c r="TM1330" s="180"/>
      <c r="TN1330" s="180"/>
      <c r="TO1330" s="180"/>
      <c r="TP1330" s="180"/>
      <c r="TQ1330" s="180"/>
      <c r="TR1330" s="180"/>
      <c r="TS1330" s="180"/>
      <c r="TT1330" s="180"/>
      <c r="TU1330" s="180"/>
      <c r="TV1330" s="180"/>
      <c r="TW1330" s="180"/>
      <c r="TX1330" s="180"/>
      <c r="TY1330" s="180"/>
      <c r="TZ1330" s="180"/>
      <c r="UA1330" s="180"/>
      <c r="UB1330" s="180"/>
      <c r="UC1330" s="180"/>
      <c r="UD1330" s="180"/>
      <c r="UE1330" s="180"/>
      <c r="UF1330" s="180"/>
      <c r="UG1330" s="180"/>
      <c r="UH1330" s="180"/>
      <c r="UI1330" s="180"/>
      <c r="UJ1330" s="180"/>
      <c r="UK1330" s="180"/>
      <c r="UL1330" s="180"/>
      <c r="UM1330" s="180"/>
      <c r="UN1330" s="180"/>
      <c r="UO1330" s="180"/>
      <c r="UP1330" s="180"/>
      <c r="UQ1330" s="180"/>
      <c r="UR1330" s="180"/>
      <c r="US1330" s="180"/>
      <c r="UT1330" s="180"/>
      <c r="UU1330" s="180"/>
      <c r="UV1330" s="180"/>
      <c r="UW1330" s="180"/>
      <c r="UX1330" s="180"/>
      <c r="UY1330" s="180"/>
      <c r="UZ1330" s="180"/>
      <c r="VA1330" s="180"/>
      <c r="VB1330" s="180"/>
      <c r="VC1330" s="180"/>
      <c r="VD1330" s="180"/>
      <c r="VE1330" s="180"/>
      <c r="VF1330" s="180"/>
      <c r="VG1330" s="180"/>
      <c r="VH1330" s="180"/>
      <c r="VI1330" s="180"/>
      <c r="VJ1330" s="180"/>
      <c r="VK1330" s="180"/>
      <c r="VL1330" s="180"/>
      <c r="VM1330" s="180"/>
      <c r="VN1330" s="180"/>
      <c r="VO1330" s="180"/>
      <c r="VP1330" s="180"/>
      <c r="VQ1330" s="180"/>
      <c r="VR1330" s="180"/>
      <c r="VS1330" s="180"/>
      <c r="VT1330" s="180"/>
      <c r="VU1330" s="180"/>
      <c r="VV1330" s="180"/>
      <c r="VW1330" s="180"/>
      <c r="VX1330" s="180"/>
      <c r="VY1330" s="180"/>
      <c r="VZ1330" s="180"/>
      <c r="WA1330" s="180"/>
      <c r="WB1330" s="180"/>
      <c r="WC1330" s="180"/>
      <c r="WD1330" s="180"/>
      <c r="WE1330" s="180"/>
      <c r="WF1330" s="180"/>
      <c r="WG1330" s="180"/>
      <c r="WH1330" s="180"/>
      <c r="WI1330" s="180"/>
      <c r="WJ1330" s="180"/>
      <c r="WK1330" s="180"/>
      <c r="WL1330" s="180"/>
      <c r="WM1330" s="180"/>
      <c r="WN1330" s="180"/>
      <c r="WO1330" s="180"/>
      <c r="WP1330" s="180"/>
      <c r="WQ1330" s="180"/>
      <c r="WR1330" s="180"/>
      <c r="WS1330" s="180"/>
      <c r="WT1330" s="180"/>
      <c r="WU1330" s="180"/>
      <c r="WV1330" s="180"/>
      <c r="WW1330" s="180"/>
      <c r="WX1330" s="180"/>
      <c r="WY1330" s="180"/>
      <c r="WZ1330" s="180"/>
      <c r="XA1330" s="180"/>
      <c r="XB1330" s="180"/>
      <c r="XC1330" s="180"/>
      <c r="XD1330" s="180"/>
      <c r="XE1330" s="180"/>
      <c r="XF1330" s="180"/>
      <c r="XG1330" s="180"/>
      <c r="XH1330" s="180"/>
      <c r="XI1330" s="180"/>
      <c r="XJ1330" s="180"/>
      <c r="XK1330" s="180"/>
      <c r="XL1330" s="180"/>
      <c r="XM1330" s="180"/>
      <c r="XN1330" s="180"/>
      <c r="XO1330" s="180"/>
      <c r="XP1330" s="180"/>
      <c r="XQ1330" s="180"/>
      <c r="XR1330" s="180"/>
      <c r="XS1330" s="180"/>
      <c r="XT1330" s="180"/>
      <c r="XU1330" s="180"/>
      <c r="XV1330" s="180"/>
      <c r="XW1330" s="180"/>
      <c r="XX1330" s="180"/>
      <c r="XY1330" s="180"/>
      <c r="XZ1330" s="180"/>
      <c r="YA1330" s="180"/>
      <c r="YB1330" s="180"/>
      <c r="YC1330" s="180"/>
      <c r="YD1330" s="180"/>
      <c r="YE1330" s="180"/>
      <c r="YF1330" s="180"/>
      <c r="YG1330" s="180"/>
      <c r="YH1330" s="180"/>
      <c r="YI1330" s="180"/>
      <c r="YJ1330" s="180"/>
      <c r="YK1330" s="180"/>
      <c r="YL1330" s="180"/>
      <c r="YM1330" s="180"/>
      <c r="YN1330" s="180"/>
      <c r="YO1330" s="180"/>
      <c r="YP1330" s="180"/>
      <c r="YQ1330" s="180"/>
      <c r="YR1330" s="180"/>
      <c r="YS1330" s="180"/>
      <c r="YT1330" s="180"/>
      <c r="YU1330" s="180"/>
      <c r="YV1330" s="180"/>
      <c r="YW1330" s="180"/>
      <c r="YX1330" s="180"/>
      <c r="YY1330" s="180"/>
      <c r="YZ1330" s="180"/>
      <c r="ZA1330" s="180"/>
      <c r="ZB1330" s="180"/>
      <c r="ZC1330" s="180"/>
      <c r="ZD1330" s="180"/>
      <c r="ZE1330" s="180"/>
      <c r="ZF1330" s="180"/>
      <c r="ZG1330" s="180"/>
      <c r="ZH1330" s="180"/>
      <c r="ZI1330" s="180"/>
      <c r="ZJ1330" s="180"/>
      <c r="ZK1330" s="180"/>
      <c r="ZL1330" s="180"/>
      <c r="ZM1330" s="180"/>
      <c r="ZN1330" s="180"/>
      <c r="ZO1330" s="180"/>
      <c r="ZP1330" s="180"/>
      <c r="ZQ1330" s="180"/>
      <c r="ZR1330" s="180"/>
      <c r="ZS1330" s="180"/>
      <c r="ZT1330" s="180"/>
      <c r="ZU1330" s="180"/>
      <c r="ZV1330" s="180"/>
      <c r="ZW1330" s="180"/>
      <c r="ZX1330" s="180"/>
      <c r="ZY1330" s="180"/>
      <c r="ZZ1330" s="180"/>
      <c r="AAA1330" s="180"/>
      <c r="AAB1330" s="180"/>
      <c r="AAC1330" s="180"/>
      <c r="AAD1330" s="180"/>
      <c r="AAE1330" s="180"/>
      <c r="AAF1330" s="180"/>
      <c r="AAG1330" s="180"/>
      <c r="AAH1330" s="180"/>
      <c r="AAI1330" s="180"/>
      <c r="AAJ1330" s="180"/>
      <c r="AAK1330" s="180"/>
      <c r="AAL1330" s="180"/>
      <c r="AAM1330" s="180"/>
      <c r="AAN1330" s="180"/>
      <c r="AAO1330" s="180"/>
      <c r="AAP1330" s="180"/>
      <c r="AAQ1330" s="180"/>
      <c r="AAR1330" s="180"/>
      <c r="AAS1330" s="180"/>
      <c r="AAT1330" s="180"/>
      <c r="AAU1330" s="180"/>
      <c r="AAV1330" s="180"/>
      <c r="AAW1330" s="180"/>
      <c r="AAX1330" s="180"/>
      <c r="AAY1330" s="180"/>
      <c r="AAZ1330" s="180"/>
      <c r="ABA1330" s="180"/>
      <c r="ABB1330" s="180"/>
      <c r="ABC1330" s="180"/>
      <c r="ABD1330" s="180"/>
      <c r="ABE1330" s="180"/>
      <c r="ABF1330" s="180"/>
      <c r="ABG1330" s="180"/>
      <c r="ABH1330" s="180"/>
      <c r="ABI1330" s="180"/>
      <c r="ABJ1330" s="180"/>
      <c r="ABK1330" s="180"/>
      <c r="ABL1330" s="180"/>
      <c r="ABM1330" s="180"/>
      <c r="ABN1330" s="180"/>
      <c r="ABO1330" s="180"/>
      <c r="ABP1330" s="180"/>
      <c r="ABQ1330" s="180"/>
      <c r="ABR1330" s="180"/>
      <c r="ABS1330" s="180"/>
      <c r="ABT1330" s="180"/>
      <c r="ABU1330" s="180"/>
      <c r="ABV1330" s="180"/>
      <c r="ABW1330" s="180"/>
      <c r="ABX1330" s="180"/>
      <c r="ABY1330" s="180"/>
      <c r="ABZ1330" s="180"/>
      <c r="ACA1330" s="180"/>
      <c r="ACB1330" s="180"/>
      <c r="ACC1330" s="180"/>
      <c r="ACD1330" s="180"/>
      <c r="ACE1330" s="180"/>
      <c r="ACF1330" s="180"/>
      <c r="ACG1330" s="180"/>
      <c r="ACH1330" s="180"/>
      <c r="ACI1330" s="180"/>
      <c r="ACJ1330" s="180"/>
      <c r="ACK1330" s="180"/>
      <c r="ACL1330" s="180"/>
      <c r="ACM1330" s="180"/>
      <c r="ACN1330" s="180"/>
      <c r="ACO1330" s="180"/>
      <c r="ACP1330" s="180"/>
      <c r="ACQ1330" s="180"/>
      <c r="ACR1330" s="180"/>
      <c r="ACS1330" s="180"/>
      <c r="ACT1330" s="180"/>
      <c r="ACU1330" s="180"/>
      <c r="ACV1330" s="180"/>
      <c r="ACW1330" s="180"/>
      <c r="ACX1330" s="180"/>
      <c r="ACY1330" s="180"/>
      <c r="ACZ1330" s="180"/>
      <c r="ADA1330" s="180"/>
      <c r="ADB1330" s="180"/>
      <c r="ADC1330" s="180"/>
      <c r="ADD1330" s="180"/>
      <c r="ADE1330" s="180"/>
      <c r="ADF1330" s="180"/>
      <c r="ADG1330" s="180"/>
      <c r="ADH1330" s="180"/>
      <c r="ADI1330" s="180"/>
      <c r="ADJ1330" s="180"/>
      <c r="ADK1330" s="180"/>
      <c r="ADL1330" s="180"/>
      <c r="ADM1330" s="180"/>
      <c r="ADN1330" s="180"/>
      <c r="ADO1330" s="180"/>
      <c r="ADP1330" s="180"/>
      <c r="ADQ1330" s="180"/>
      <c r="ADR1330" s="180"/>
      <c r="ADS1330" s="180"/>
      <c r="ADT1330" s="180"/>
      <c r="ADU1330" s="180"/>
      <c r="ADV1330" s="180"/>
      <c r="ADW1330" s="180"/>
      <c r="ADX1330" s="180"/>
      <c r="ADY1330" s="180"/>
      <c r="ADZ1330" s="180"/>
      <c r="AEA1330" s="180"/>
      <c r="AEB1330" s="180"/>
      <c r="AEC1330" s="180"/>
      <c r="AED1330" s="180"/>
      <c r="AEE1330" s="180"/>
      <c r="AEF1330" s="180"/>
      <c r="AEG1330" s="180"/>
      <c r="AEH1330" s="180"/>
      <c r="AEI1330" s="180"/>
      <c r="AEJ1330" s="180"/>
      <c r="AEK1330" s="180"/>
      <c r="AEL1330" s="180"/>
      <c r="AEM1330" s="180"/>
      <c r="AEN1330" s="180"/>
      <c r="AEO1330" s="180"/>
      <c r="AEP1330" s="180"/>
      <c r="AEQ1330" s="180"/>
      <c r="AER1330" s="180"/>
      <c r="AES1330" s="180"/>
      <c r="AET1330" s="180"/>
      <c r="AEU1330" s="180"/>
      <c r="AEV1330" s="180"/>
      <c r="AEW1330" s="180"/>
      <c r="AEX1330" s="180"/>
      <c r="AEY1330" s="180"/>
      <c r="AEZ1330" s="180"/>
      <c r="AFA1330" s="180"/>
      <c r="AFB1330" s="180"/>
      <c r="AFC1330" s="180"/>
      <c r="AFD1330" s="180"/>
      <c r="AFE1330" s="180"/>
      <c r="AFF1330" s="180"/>
      <c r="AFG1330" s="180"/>
      <c r="AFH1330" s="180"/>
      <c r="AFI1330" s="180"/>
      <c r="AFJ1330" s="180"/>
      <c r="AFK1330" s="180"/>
      <c r="AFL1330" s="180"/>
      <c r="AFM1330" s="180"/>
      <c r="AFN1330" s="180"/>
      <c r="AFO1330" s="180"/>
      <c r="AFP1330" s="180"/>
      <c r="AFQ1330" s="180"/>
      <c r="AFR1330" s="180"/>
      <c r="AFS1330" s="180"/>
      <c r="AFT1330" s="180"/>
      <c r="AFU1330" s="180"/>
      <c r="AFV1330" s="180"/>
      <c r="AFW1330" s="180"/>
      <c r="AFX1330" s="180"/>
      <c r="AFY1330" s="180"/>
      <c r="AFZ1330" s="180"/>
      <c r="AGA1330" s="180"/>
      <c r="AGB1330" s="180"/>
      <c r="AGC1330" s="180"/>
      <c r="AGD1330" s="180"/>
      <c r="AGE1330" s="180"/>
      <c r="AGF1330" s="180"/>
      <c r="AGG1330" s="180"/>
      <c r="AGH1330" s="180"/>
      <c r="AGI1330" s="180"/>
      <c r="AGJ1330" s="180"/>
      <c r="AGK1330" s="180"/>
      <c r="AGL1330" s="180"/>
      <c r="AGM1330" s="180"/>
      <c r="AGN1330" s="180"/>
      <c r="AGO1330" s="180"/>
      <c r="AGP1330" s="180"/>
      <c r="AGQ1330" s="180"/>
      <c r="AGR1330" s="180"/>
      <c r="AGS1330" s="180"/>
      <c r="AGT1330" s="180"/>
      <c r="AGU1330" s="180"/>
      <c r="AGV1330" s="180"/>
      <c r="AGW1330" s="180"/>
      <c r="AGX1330" s="180"/>
      <c r="AGY1330" s="180"/>
      <c r="AGZ1330" s="180"/>
      <c r="AHA1330" s="180"/>
      <c r="AHB1330" s="180"/>
      <c r="AHC1330" s="180"/>
      <c r="AHD1330" s="180"/>
      <c r="AHE1330" s="180"/>
      <c r="AHF1330" s="180"/>
      <c r="AHG1330" s="180"/>
      <c r="AHH1330" s="180"/>
      <c r="AHI1330" s="180"/>
      <c r="AHJ1330" s="180"/>
      <c r="AHK1330" s="180"/>
      <c r="AHL1330" s="180"/>
      <c r="AHM1330" s="180"/>
      <c r="AHN1330" s="180"/>
      <c r="AHO1330" s="180"/>
      <c r="AHP1330" s="180"/>
      <c r="AHQ1330" s="180"/>
      <c r="AHR1330" s="180"/>
      <c r="AHS1330" s="180"/>
      <c r="AHT1330" s="180"/>
      <c r="AHU1330" s="180"/>
      <c r="AHV1330" s="180"/>
      <c r="AHW1330" s="180"/>
      <c r="AHX1330" s="180"/>
      <c r="AHY1330" s="180"/>
      <c r="AHZ1330" s="180"/>
      <c r="AIA1330" s="180"/>
      <c r="AIB1330" s="180"/>
      <c r="AIC1330" s="180"/>
      <c r="AID1330" s="180"/>
      <c r="AIE1330" s="180"/>
      <c r="AIF1330" s="180"/>
      <c r="AIG1330" s="180"/>
      <c r="AIH1330" s="180"/>
      <c r="AII1330" s="180"/>
      <c r="AIJ1330" s="180"/>
      <c r="AIK1330" s="180"/>
      <c r="AIL1330" s="180"/>
      <c r="AIM1330" s="180"/>
      <c r="AIN1330" s="180"/>
      <c r="AIO1330" s="180"/>
      <c r="AIP1330" s="180"/>
      <c r="AIQ1330" s="180"/>
      <c r="AIR1330" s="180"/>
      <c r="AIS1330" s="180"/>
      <c r="AIT1330" s="180"/>
      <c r="AIU1330" s="180"/>
      <c r="AIV1330" s="180"/>
      <c r="AIW1330" s="180"/>
      <c r="AIX1330" s="180"/>
      <c r="AIY1330" s="180"/>
      <c r="AIZ1330" s="180"/>
      <c r="AJA1330" s="180"/>
      <c r="AJB1330" s="180"/>
      <c r="AJC1330" s="180"/>
      <c r="AJD1330" s="180"/>
      <c r="AJE1330" s="180"/>
      <c r="AJF1330" s="180"/>
      <c r="AJG1330" s="180"/>
      <c r="AJH1330" s="180"/>
      <c r="AJI1330" s="180"/>
      <c r="AJJ1330" s="180"/>
      <c r="AJK1330" s="180"/>
      <c r="AJL1330" s="180"/>
      <c r="AJM1330" s="180"/>
      <c r="AJN1330" s="180"/>
      <c r="AJO1330" s="180"/>
      <c r="AJP1330" s="180"/>
      <c r="AJQ1330" s="180"/>
      <c r="AJR1330" s="180"/>
      <c r="AJS1330" s="180"/>
      <c r="AJT1330" s="180"/>
      <c r="AJU1330" s="180"/>
      <c r="AJV1330" s="180"/>
      <c r="AJW1330" s="180"/>
      <c r="AJX1330" s="180"/>
      <c r="AJY1330" s="180"/>
      <c r="AJZ1330" s="180"/>
      <c r="AKA1330" s="180"/>
      <c r="AKB1330" s="180"/>
      <c r="AKC1330" s="180"/>
      <c r="AKD1330" s="180"/>
      <c r="AKE1330" s="180"/>
      <c r="AKF1330" s="180"/>
      <c r="AKG1330" s="180"/>
      <c r="AKH1330" s="180"/>
      <c r="AKI1330" s="180"/>
      <c r="AKJ1330" s="180"/>
      <c r="AKK1330" s="180"/>
      <c r="AKL1330" s="180"/>
      <c r="AKM1330" s="180"/>
      <c r="AKN1330" s="180"/>
      <c r="AKO1330" s="180"/>
      <c r="AKP1330" s="180"/>
      <c r="AKQ1330" s="180"/>
      <c r="AKR1330" s="180"/>
      <c r="AKS1330" s="180"/>
      <c r="AKT1330" s="180"/>
      <c r="AKU1330" s="180"/>
      <c r="AKV1330" s="180"/>
      <c r="AKW1330" s="180"/>
      <c r="AKX1330" s="180"/>
      <c r="AKY1330" s="180"/>
      <c r="AKZ1330" s="180"/>
      <c r="ALA1330" s="180"/>
      <c r="ALB1330" s="180"/>
      <c r="ALC1330" s="180"/>
      <c r="ALD1330" s="180"/>
      <c r="ALE1330" s="180"/>
      <c r="ALF1330" s="180"/>
      <c r="ALG1330" s="180"/>
      <c r="ALH1330" s="180"/>
      <c r="ALI1330" s="180"/>
      <c r="ALJ1330" s="180"/>
      <c r="ALK1330" s="180"/>
      <c r="ALL1330" s="180"/>
      <c r="ALM1330" s="180"/>
      <c r="ALN1330" s="180"/>
      <c r="ALO1330" s="180"/>
      <c r="ALP1330" s="180"/>
      <c r="ALQ1330" s="180"/>
      <c r="ALR1330" s="180"/>
      <c r="ALS1330" s="180"/>
      <c r="ALT1330" s="180"/>
      <c r="ALU1330" s="180"/>
      <c r="ALV1330" s="180"/>
      <c r="ALW1330" s="180"/>
      <c r="ALX1330" s="180"/>
      <c r="ALY1330" s="180"/>
      <c r="ALZ1330" s="180"/>
      <c r="AMA1330" s="180"/>
      <c r="AMB1330" s="180"/>
      <c r="AMC1330" s="180"/>
      <c r="AMD1330" s="180"/>
      <c r="AME1330" s="180"/>
      <c r="AMF1330" s="180"/>
      <c r="AMG1330" s="180"/>
      <c r="AMH1330" s="180"/>
      <c r="AMI1330" s="180"/>
      <c r="AMJ1330" s="180"/>
    </row>
    <row r="1331" spans="1:1024" ht="15.75" x14ac:dyDescent="0.25">
      <c r="A1331" s="16"/>
      <c r="B1331" s="168"/>
      <c r="C1331" s="169"/>
      <c r="D1331" s="169"/>
      <c r="E1331" s="169"/>
      <c r="F1331" s="169"/>
      <c r="G1331" s="170"/>
      <c r="H1331" s="16"/>
      <c r="I1331" s="7"/>
      <c r="J1331" s="4"/>
    </row>
    <row r="1332" spans="1:1024" ht="15.75" x14ac:dyDescent="0.25">
      <c r="A1332" s="16"/>
      <c r="B1332" s="46" t="s">
        <v>159</v>
      </c>
      <c r="C1332" s="48">
        <v>2200</v>
      </c>
      <c r="D1332" s="47" t="s">
        <v>67</v>
      </c>
      <c r="E1332" s="169"/>
      <c r="F1332" s="169"/>
      <c r="G1332" s="170"/>
      <c r="H1332" s="16"/>
      <c r="I1332" s="7"/>
      <c r="J1332" s="4"/>
    </row>
    <row r="1333" spans="1:1024" ht="15.75" x14ac:dyDescent="0.25">
      <c r="A1333" s="16"/>
      <c r="B1333" s="168"/>
      <c r="C1333" s="169"/>
      <c r="D1333" s="169"/>
      <c r="E1333" s="169"/>
      <c r="F1333" s="169"/>
      <c r="G1333" s="170"/>
      <c r="H1333" s="16"/>
      <c r="I1333" s="7"/>
      <c r="J1333" s="4"/>
    </row>
    <row r="1334" spans="1:1024" ht="15.75" x14ac:dyDescent="0.25">
      <c r="A1334" s="16"/>
      <c r="B1334" s="168" t="s">
        <v>160</v>
      </c>
      <c r="C1334" s="169"/>
      <c r="D1334" s="171">
        <f>C1332</f>
        <v>2200</v>
      </c>
      <c r="E1334" s="169" t="s">
        <v>67</v>
      </c>
      <c r="F1334" s="169"/>
      <c r="G1334" s="170"/>
      <c r="H1334" s="16"/>
      <c r="I1334" s="7"/>
      <c r="J1334" s="4"/>
    </row>
    <row r="1335" spans="1:1024" ht="15.75" x14ac:dyDescent="0.25">
      <c r="A1335" s="16"/>
      <c r="B1335" s="168"/>
      <c r="C1335" s="169"/>
      <c r="D1335" s="171"/>
      <c r="E1335" s="169"/>
      <c r="F1335" s="169"/>
      <c r="G1335" s="170"/>
      <c r="H1335" s="16"/>
      <c r="I1335" s="7"/>
      <c r="J1335" s="4"/>
    </row>
    <row r="1336" spans="1:1024" ht="15.75" x14ac:dyDescent="0.25">
      <c r="A1336" s="16"/>
      <c r="B1336" s="168"/>
      <c r="C1336" s="169"/>
      <c r="D1336" s="171"/>
      <c r="E1336" s="169"/>
      <c r="F1336" s="169"/>
      <c r="G1336" s="170"/>
      <c r="H1336" s="16"/>
      <c r="I1336" s="7"/>
      <c r="J1336" s="4"/>
    </row>
    <row r="1337" spans="1:1024" ht="15.75" x14ac:dyDescent="0.25">
      <c r="A1337" s="16"/>
      <c r="B1337" s="168"/>
      <c r="C1337" s="169"/>
      <c r="D1337" s="171"/>
      <c r="E1337" s="169"/>
      <c r="F1337" s="169"/>
      <c r="G1337" s="170"/>
      <c r="H1337" s="16"/>
      <c r="I1337" s="7"/>
      <c r="J1337" s="4"/>
    </row>
    <row r="1338" spans="1:1024" ht="15.75" x14ac:dyDescent="0.25">
      <c r="A1338" s="16"/>
      <c r="B1338" s="168"/>
      <c r="C1338" s="169"/>
      <c r="D1338" s="171"/>
      <c r="E1338" s="169"/>
      <c r="F1338" s="169"/>
      <c r="G1338" s="170"/>
      <c r="H1338" s="16"/>
      <c r="I1338" s="7"/>
      <c r="J1338" s="4"/>
    </row>
    <row r="1339" spans="1:1024" ht="15.75" x14ac:dyDescent="0.25">
      <c r="A1339" s="16"/>
      <c r="B1339" s="168"/>
      <c r="C1339" s="169"/>
      <c r="D1339" s="171"/>
      <c r="E1339" s="169"/>
      <c r="F1339" s="169"/>
      <c r="G1339" s="170"/>
      <c r="H1339" s="16"/>
      <c r="I1339" s="7"/>
      <c r="J1339" s="4"/>
    </row>
    <row r="1340" spans="1:1024" ht="15.75" x14ac:dyDescent="0.25">
      <c r="A1340" s="16"/>
      <c r="B1340" s="168"/>
      <c r="C1340" s="169"/>
      <c r="D1340" s="171"/>
      <c r="E1340" s="169"/>
      <c r="F1340" s="169"/>
      <c r="G1340" s="170"/>
      <c r="H1340" s="16"/>
      <c r="I1340" s="7"/>
      <c r="J1340" s="4"/>
    </row>
    <row r="1341" spans="1:1024" ht="15.75" x14ac:dyDescent="0.25">
      <c r="A1341" s="16"/>
      <c r="B1341" s="168"/>
      <c r="C1341" s="169"/>
      <c r="D1341" s="171"/>
      <c r="E1341" s="169"/>
      <c r="F1341" s="169"/>
      <c r="G1341" s="170"/>
      <c r="H1341" s="16"/>
      <c r="I1341" s="7"/>
      <c r="J1341" s="4"/>
    </row>
    <row r="1342" spans="1:1024" ht="15.75" x14ac:dyDescent="0.25">
      <c r="A1342" s="16"/>
      <c r="B1342" s="168"/>
      <c r="C1342" s="169"/>
      <c r="D1342" s="171"/>
      <c r="E1342" s="169"/>
      <c r="F1342" s="169"/>
      <c r="G1342" s="170"/>
      <c r="H1342" s="16"/>
      <c r="I1342" s="190"/>
      <c r="J1342" s="4"/>
    </row>
    <row r="1343" spans="1:1024" ht="15.75" x14ac:dyDescent="0.25">
      <c r="A1343" s="16"/>
      <c r="B1343" s="168"/>
      <c r="C1343" s="169"/>
      <c r="D1343" s="171"/>
      <c r="E1343" s="169"/>
      <c r="F1343" s="169"/>
      <c r="G1343" s="170"/>
      <c r="H1343" s="16"/>
      <c r="I1343" s="190"/>
      <c r="J1343" s="4"/>
    </row>
    <row r="1344" spans="1:1024" ht="15.75" x14ac:dyDescent="0.25">
      <c r="A1344" s="16"/>
      <c r="B1344" s="168"/>
      <c r="C1344" s="169"/>
      <c r="D1344" s="171"/>
      <c r="E1344" s="169"/>
      <c r="F1344" s="169"/>
      <c r="G1344" s="170"/>
      <c r="H1344" s="16"/>
      <c r="I1344" s="190"/>
      <c r="J1344" s="4"/>
    </row>
    <row r="1345" spans="1:10" ht="15.75" x14ac:dyDescent="0.25">
      <c r="A1345" s="16"/>
      <c r="B1345" s="168"/>
      <c r="C1345" s="169"/>
      <c r="D1345" s="171"/>
      <c r="E1345" s="169"/>
      <c r="F1345" s="169"/>
      <c r="G1345" s="170"/>
      <c r="H1345" s="16"/>
      <c r="I1345" s="190"/>
      <c r="J1345" s="4"/>
    </row>
    <row r="1346" spans="1:10" ht="15.75" x14ac:dyDescent="0.25">
      <c r="A1346" s="16"/>
      <c r="B1346" s="168"/>
      <c r="C1346" s="169"/>
      <c r="D1346" s="171"/>
      <c r="E1346" s="169"/>
      <c r="F1346" s="169"/>
      <c r="G1346" s="170"/>
      <c r="H1346" s="16"/>
      <c r="I1346" s="190"/>
      <c r="J1346" s="4"/>
    </row>
    <row r="1347" spans="1:10" ht="15.75" x14ac:dyDescent="0.25">
      <c r="A1347" s="16"/>
      <c r="B1347" s="168"/>
      <c r="C1347" s="169"/>
      <c r="D1347" s="171"/>
      <c r="E1347" s="169"/>
      <c r="F1347" s="169"/>
      <c r="G1347" s="170"/>
      <c r="H1347" s="16"/>
      <c r="I1347" s="7"/>
      <c r="J1347" s="4"/>
    </row>
    <row r="1348" spans="1:10" ht="15.75" x14ac:dyDescent="0.25">
      <c r="A1348" s="16"/>
      <c r="B1348" s="168"/>
      <c r="C1348" s="169"/>
      <c r="D1348" s="171"/>
      <c r="E1348" s="169"/>
      <c r="F1348" s="169"/>
      <c r="G1348" s="170"/>
      <c r="H1348" s="16"/>
      <c r="I1348" s="7"/>
      <c r="J1348" s="4"/>
    </row>
    <row r="1349" spans="1:10" ht="15.75" x14ac:dyDescent="0.25">
      <c r="A1349" s="16"/>
      <c r="B1349" s="168"/>
      <c r="C1349" s="169"/>
      <c r="D1349" s="171"/>
      <c r="E1349" s="169"/>
      <c r="F1349" s="169"/>
      <c r="G1349" s="170"/>
      <c r="H1349" s="16"/>
      <c r="I1349" s="7"/>
      <c r="J1349" s="4"/>
    </row>
  </sheetData>
  <mergeCells count="222">
    <mergeCell ref="B1312:D1312"/>
    <mergeCell ref="B1265:D1265"/>
    <mergeCell ref="B609:G609"/>
    <mergeCell ref="B611:C611"/>
    <mergeCell ref="B612:G612"/>
    <mergeCell ref="B973:G973"/>
    <mergeCell ref="B950:G950"/>
    <mergeCell ref="B1257:G1257"/>
    <mergeCell ref="B1258:G1258"/>
    <mergeCell ref="B1260:D1260"/>
    <mergeCell ref="B1281:G1281"/>
    <mergeCell ref="B1282:G1282"/>
    <mergeCell ref="B1304:F1304"/>
    <mergeCell ref="B1261:D1261"/>
    <mergeCell ref="B895:G895"/>
    <mergeCell ref="B920:G920"/>
    <mergeCell ref="B921:G921"/>
    <mergeCell ref="B922:G922"/>
    <mergeCell ref="B923:G923"/>
    <mergeCell ref="B924:G924"/>
    <mergeCell ref="B900:G900"/>
    <mergeCell ref="B929:G929"/>
    <mergeCell ref="B641:G641"/>
    <mergeCell ref="B1255:I1255"/>
    <mergeCell ref="E1:I1"/>
    <mergeCell ref="E2:I2"/>
    <mergeCell ref="E3:I3"/>
    <mergeCell ref="A4:I4"/>
    <mergeCell ref="A8:I8"/>
    <mergeCell ref="B9:G9"/>
    <mergeCell ref="A10:I10"/>
    <mergeCell ref="B57:G57"/>
    <mergeCell ref="B58:G58"/>
    <mergeCell ref="B11:G11"/>
    <mergeCell ref="B12:G12"/>
    <mergeCell ref="B106:G106"/>
    <mergeCell ref="B107:G107"/>
    <mergeCell ref="B109:C111"/>
    <mergeCell ref="B112:C113"/>
    <mergeCell ref="B114:C114"/>
    <mergeCell ref="B115:C115"/>
    <mergeCell ref="B116:C116"/>
    <mergeCell ref="B118:F118"/>
    <mergeCell ref="B122:C122"/>
    <mergeCell ref="B124:D124"/>
    <mergeCell ref="B129:D129"/>
    <mergeCell ref="B149:G149"/>
    <mergeCell ref="B150:G150"/>
    <mergeCell ref="B151:G151"/>
    <mergeCell ref="B153:D153"/>
    <mergeCell ref="E153:G153"/>
    <mergeCell ref="B154:D154"/>
    <mergeCell ref="E154:G154"/>
    <mergeCell ref="B199:C199"/>
    <mergeCell ref="B215:G215"/>
    <mergeCell ref="B216:G216"/>
    <mergeCell ref="B217:G217"/>
    <mergeCell ref="B222:G222"/>
    <mergeCell ref="B252:G252"/>
    <mergeCell ref="B254:G254"/>
    <mergeCell ref="B258:G258"/>
    <mergeCell ref="B156:D156"/>
    <mergeCell ref="B158:D158"/>
    <mergeCell ref="B159:G159"/>
    <mergeCell ref="B163:D163"/>
    <mergeCell ref="B179:G179"/>
    <mergeCell ref="B181:G181"/>
    <mergeCell ref="B183:G183"/>
    <mergeCell ref="B188:G188"/>
    <mergeCell ref="B322:G322"/>
    <mergeCell ref="B326:G326"/>
    <mergeCell ref="B349:G349"/>
    <mergeCell ref="B432:G432"/>
    <mergeCell ref="B434:G434"/>
    <mergeCell ref="B437:G437"/>
    <mergeCell ref="B330:G330"/>
    <mergeCell ref="B352:G352"/>
    <mergeCell ref="B262:G262"/>
    <mergeCell ref="B266:G266"/>
    <mergeCell ref="B285:G285"/>
    <mergeCell ref="B287:G287"/>
    <mergeCell ref="B290:G290"/>
    <mergeCell ref="B300:G300"/>
    <mergeCell ref="B317:G317"/>
    <mergeCell ref="B319:G319"/>
    <mergeCell ref="B486:G486"/>
    <mergeCell ref="B504:G504"/>
    <mergeCell ref="B506:G506"/>
    <mergeCell ref="B507:G507"/>
    <mergeCell ref="B511:G511"/>
    <mergeCell ref="B457:G457"/>
    <mergeCell ref="B459:G459"/>
    <mergeCell ref="B462:G462"/>
    <mergeCell ref="B481:G481"/>
    <mergeCell ref="B482:G482"/>
    <mergeCell ref="B483:G483"/>
    <mergeCell ref="B584:G584"/>
    <mergeCell ref="B529:G529"/>
    <mergeCell ref="B531:G531"/>
    <mergeCell ref="B532:G532"/>
    <mergeCell ref="B534:G534"/>
    <mergeCell ref="B537:C537"/>
    <mergeCell ref="B543:C543"/>
    <mergeCell ref="B544:G544"/>
    <mergeCell ref="B546:G546"/>
    <mergeCell ref="B549:G549"/>
    <mergeCell ref="B553:C553"/>
    <mergeCell ref="B569:G569"/>
    <mergeCell ref="B571:G571"/>
    <mergeCell ref="B572:G572"/>
    <mergeCell ref="B574:G574"/>
    <mergeCell ref="B577:C577"/>
    <mergeCell ref="B583:C583"/>
    <mergeCell ref="B649:G649"/>
    <mergeCell ref="B650:G650"/>
    <mergeCell ref="B765:G765"/>
    <mergeCell ref="B767:G767"/>
    <mergeCell ref="B586:G586"/>
    <mergeCell ref="B589:G589"/>
    <mergeCell ref="B593:C593"/>
    <mergeCell ref="B632:G632"/>
    <mergeCell ref="B637:G637"/>
    <mergeCell ref="B763:G763"/>
    <mergeCell ref="B717:G717"/>
    <mergeCell ref="B718:G718"/>
    <mergeCell ref="B735:G735"/>
    <mergeCell ref="B679:G679"/>
    <mergeCell ref="B683:G683"/>
    <mergeCell ref="B686:G686"/>
    <mergeCell ref="B1329:G1329"/>
    <mergeCell ref="B1330:G1330"/>
    <mergeCell ref="B1096:G1096"/>
    <mergeCell ref="B1098:G1098"/>
    <mergeCell ref="B1100:G1100"/>
    <mergeCell ref="B1131:I1131"/>
    <mergeCell ref="B1133:G1133"/>
    <mergeCell ref="B1134:G1134"/>
    <mergeCell ref="B1195:G1195"/>
    <mergeCell ref="B1200:D1200"/>
    <mergeCell ref="B1202:D1202"/>
    <mergeCell ref="B1218:G1218"/>
    <mergeCell ref="B1220:G1220"/>
    <mergeCell ref="B1180:G1180"/>
    <mergeCell ref="B1239:G1239"/>
    <mergeCell ref="B1241:G1241"/>
    <mergeCell ref="B1158:G1158"/>
    <mergeCell ref="B1163:D1163"/>
    <mergeCell ref="B1178:G1178"/>
    <mergeCell ref="B1137:I1137"/>
    <mergeCell ref="B1139:G1139"/>
    <mergeCell ref="B1141:G1141"/>
    <mergeCell ref="B1142:G1142"/>
    <mergeCell ref="B1305:G1305"/>
    <mergeCell ref="B821:G821"/>
    <mergeCell ref="B824:G824"/>
    <mergeCell ref="B826:G826"/>
    <mergeCell ref="B789:G789"/>
    <mergeCell ref="B790:G790"/>
    <mergeCell ref="B794:G794"/>
    <mergeCell ref="B799:D799"/>
    <mergeCell ref="B1328:I1328"/>
    <mergeCell ref="B866:G866"/>
    <mergeCell ref="B870:G870"/>
    <mergeCell ref="B875:D875"/>
    <mergeCell ref="B1072:G1072"/>
    <mergeCell ref="B997:G997"/>
    <mergeCell ref="B1074:G1074"/>
    <mergeCell ref="B1076:G1076"/>
    <mergeCell ref="B1095:I1095"/>
    <mergeCell ref="B1077:C1077"/>
    <mergeCell ref="E1077:F1077"/>
    <mergeCell ref="B1021:G1021"/>
    <mergeCell ref="B891:G891"/>
    <mergeCell ref="B893:G893"/>
    <mergeCell ref="B894:G894"/>
    <mergeCell ref="B837:G837"/>
    <mergeCell ref="B1310:D1310"/>
    <mergeCell ref="B838:G838"/>
    <mergeCell ref="B842:G842"/>
    <mergeCell ref="B847:D847"/>
    <mergeCell ref="B815:G815"/>
    <mergeCell ref="B1046:G1046"/>
    <mergeCell ref="B863:G863"/>
    <mergeCell ref="B865:G865"/>
    <mergeCell ref="B192:G192"/>
    <mergeCell ref="B196:G196"/>
    <mergeCell ref="B226:G226"/>
    <mergeCell ref="B230:G230"/>
    <mergeCell ref="B294:G294"/>
    <mergeCell ref="B298:G298"/>
    <mergeCell ref="B538:G538"/>
    <mergeCell ref="B540:G540"/>
    <mergeCell ref="B578:G578"/>
    <mergeCell ref="B580:G580"/>
    <mergeCell ref="B634:G634"/>
    <mergeCell ref="B722:G722"/>
    <mergeCell ref="B726:G726"/>
    <mergeCell ref="B770:G770"/>
    <mergeCell ref="B774:G774"/>
    <mergeCell ref="B783:G783"/>
    <mergeCell ref="B818:G818"/>
    <mergeCell ref="B90:D90"/>
    <mergeCell ref="B13:G13"/>
    <mergeCell ref="B14:G14"/>
    <mergeCell ref="B15:G15"/>
    <mergeCell ref="B16:G16"/>
    <mergeCell ref="B17:G17"/>
    <mergeCell ref="B18:G18"/>
    <mergeCell ref="B20:G20"/>
    <mergeCell ref="B35:G35"/>
    <mergeCell ref="B37:G37"/>
    <mergeCell ref="B39:G39"/>
    <mergeCell ref="B40:G40"/>
    <mergeCell ref="B59:G59"/>
    <mergeCell ref="B60:G60"/>
    <mergeCell ref="B61:G61"/>
    <mergeCell ref="B74:I74"/>
    <mergeCell ref="B76:G76"/>
    <mergeCell ref="B78:G78"/>
    <mergeCell ref="B79:G79"/>
    <mergeCell ref="B83:G83"/>
    <mergeCell ref="B88:D88"/>
  </mergeCells>
  <pageMargins left="0.51180555555555496" right="0.51180555555555496" top="0.78749999999999998" bottom="0.78749999999999998" header="0.51180555555555496" footer="0.51180555555555496"/>
  <pageSetup paperSize="9" scale="61" firstPageNumber="0" fitToHeight="0" orientation="portrait" horizontalDpi="300" verticalDpi="300" r:id="rId1"/>
  <rowBreaks count="8" manualBreakCount="8">
    <brk id="178" max="16383" man="1"/>
    <brk id="251" max="16383" man="1"/>
    <brk id="316" max="16383" man="1"/>
    <brk id="431" max="16383" man="1"/>
    <brk id="480" max="16383" man="1"/>
    <brk id="528" max="16383" man="1"/>
    <brk id="764" max="16383" man="1"/>
    <brk id="81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12° MEDIÇÃO MEMORIAL </vt:lpstr>
      <vt:lpstr>'12° MEDIÇÃO MEMORIAL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Helena Bicudo Batistela</dc:creator>
  <dc:description/>
  <cp:lastModifiedBy>Lucas Vaz de Lima</cp:lastModifiedBy>
  <cp:revision>4</cp:revision>
  <cp:lastPrinted>2021-08-20T18:27:54Z</cp:lastPrinted>
  <dcterms:created xsi:type="dcterms:W3CDTF">2020-12-29T13:12:15Z</dcterms:created>
  <dcterms:modified xsi:type="dcterms:W3CDTF">2021-12-07T13:15:08Z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