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1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ucas.lima\Desktop\"/>
    </mc:Choice>
  </mc:AlternateContent>
  <xr:revisionPtr revIDLastSave="0" documentId="8_{393DFC98-74F3-4331-A300-4A27AE07354E}" xr6:coauthVersionLast="47" xr6:coauthVersionMax="47" xr10:uidLastSave="{00000000-0000-0000-0000-000000000000}"/>
  <bookViews>
    <workbookView xWindow="-120" yWindow="-120" windowWidth="20730" windowHeight="11040" tabRatio="500" xr2:uid="{00000000-000D-0000-FFFF-FFFF00000000}"/>
  </bookViews>
  <sheets>
    <sheet name="16° MEDIÇÃO MEMORIAL" sheetId="1" r:id="rId1"/>
  </sheets>
  <definedNames>
    <definedName name="_xlnm.Print_Area" localSheetId="0">'16° MEDIÇÃO MEMORIAL'!$A$1:$I$2334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1586" i="1" l="1"/>
  <c r="C1593" i="1" s="1"/>
  <c r="D836" i="1"/>
  <c r="D290" i="1"/>
  <c r="C295" i="1" s="1"/>
  <c r="E1894" i="1"/>
  <c r="I1888" i="1" s="1"/>
  <c r="E295" i="1"/>
  <c r="E161" i="1"/>
  <c r="E1705" i="1"/>
  <c r="C1705" i="1"/>
  <c r="E1679" i="1"/>
  <c r="C1679" i="1"/>
  <c r="E1667" i="1"/>
  <c r="I1661" i="1" s="1"/>
  <c r="E1645" i="1"/>
  <c r="C1645" i="1"/>
  <c r="E1619" i="1"/>
  <c r="C1619" i="1"/>
  <c r="E1593" i="1"/>
  <c r="E1565" i="1"/>
  <c r="C1565" i="1"/>
  <c r="E1539" i="1"/>
  <c r="C1539" i="1"/>
  <c r="E1529" i="1"/>
  <c r="I1523" i="1" s="1"/>
  <c r="E1521" i="1"/>
  <c r="I1515" i="1" s="1"/>
  <c r="E1513" i="1"/>
  <c r="I1507" i="1" s="1"/>
  <c r="E1491" i="1"/>
  <c r="C1491" i="1"/>
  <c r="E1072" i="1"/>
  <c r="C1072" i="1"/>
  <c r="E1047" i="1"/>
  <c r="C1047" i="1"/>
  <c r="G295" i="1" l="1"/>
  <c r="F297" i="1" s="1"/>
  <c r="I285" i="1" s="1"/>
  <c r="G1619" i="1"/>
  <c r="F1621" i="1" s="1"/>
  <c r="I1609" i="1" s="1"/>
  <c r="G1705" i="1"/>
  <c r="F1707" i="1" s="1"/>
  <c r="I1695" i="1" s="1"/>
  <c r="G1679" i="1"/>
  <c r="F1681" i="1" s="1"/>
  <c r="I1669" i="1" s="1"/>
  <c r="G1645" i="1"/>
  <c r="F1647" i="1" s="1"/>
  <c r="I1635" i="1" s="1"/>
  <c r="G1593" i="1"/>
  <c r="F1595" i="1" s="1"/>
  <c r="I1581" i="1" s="1"/>
  <c r="G1565" i="1"/>
  <c r="F1567" i="1" s="1"/>
  <c r="I1555" i="1" s="1"/>
  <c r="G1539" i="1"/>
  <c r="F1541" i="1" s="1"/>
  <c r="I1531" i="1" s="1"/>
  <c r="G1491" i="1"/>
  <c r="F1493" i="1" s="1"/>
  <c r="I1481" i="1" s="1"/>
  <c r="G1072" i="1"/>
  <c r="F1074" i="1" s="1"/>
  <c r="I1064" i="1" s="1"/>
  <c r="G1047" i="1"/>
  <c r="F1049" i="1" s="1"/>
  <c r="I1037" i="1" s="1"/>
  <c r="E271" i="1" l="1"/>
  <c r="C271" i="1"/>
  <c r="G271" i="1" l="1"/>
  <c r="F273" i="1" s="1"/>
  <c r="I261" i="1" s="1"/>
  <c r="E2236" i="1" l="1"/>
  <c r="C2236" i="1"/>
  <c r="E2211" i="1"/>
  <c r="C2211" i="1"/>
  <c r="E2187" i="1"/>
  <c r="C2187" i="1"/>
  <c r="E2163" i="1"/>
  <c r="C2163" i="1"/>
  <c r="E2139" i="1"/>
  <c r="C2139" i="1"/>
  <c r="E1906" i="1"/>
  <c r="C1906" i="1"/>
  <c r="G2236" i="1" l="1"/>
  <c r="F2238" i="1" s="1"/>
  <c r="I2228" i="1" s="1"/>
  <c r="G2187" i="1"/>
  <c r="F2189" i="1" s="1"/>
  <c r="I2179" i="1" s="1"/>
  <c r="G2211" i="1"/>
  <c r="F2213" i="1" s="1"/>
  <c r="I2203" i="1" s="1"/>
  <c r="G2163" i="1"/>
  <c r="F2165" i="1" s="1"/>
  <c r="I2155" i="1" s="1"/>
  <c r="G2139" i="1"/>
  <c r="F2141" i="1" s="1"/>
  <c r="I2131" i="1" s="1"/>
  <c r="G1906" i="1"/>
  <c r="F1908" i="1" s="1"/>
  <c r="I1896" i="1" s="1"/>
  <c r="E2319" i="1" l="1"/>
  <c r="C2319" i="1"/>
  <c r="E2287" i="1"/>
  <c r="C2287" i="1"/>
  <c r="E2262" i="1"/>
  <c r="C2262" i="1"/>
  <c r="E2115" i="1"/>
  <c r="C2115" i="1"/>
  <c r="E1871" i="1"/>
  <c r="C1871" i="1"/>
  <c r="E1845" i="1"/>
  <c r="C1845" i="1"/>
  <c r="E1819" i="1"/>
  <c r="C1819" i="1"/>
  <c r="E1786" i="1"/>
  <c r="C1786" i="1"/>
  <c r="G2287" i="1" l="1"/>
  <c r="F2289" i="1" s="1"/>
  <c r="I2279" i="1" s="1"/>
  <c r="G2319" i="1"/>
  <c r="F2321" i="1" s="1"/>
  <c r="I2311" i="1" s="1"/>
  <c r="G2262" i="1"/>
  <c r="F2264" i="1" s="1"/>
  <c r="I2254" i="1" s="1"/>
  <c r="G2115" i="1"/>
  <c r="F2117" i="1" s="1"/>
  <c r="I2107" i="1" s="1"/>
  <c r="G1819" i="1"/>
  <c r="F1821" i="1" s="1"/>
  <c r="I1809" i="1" s="1"/>
  <c r="G1871" i="1"/>
  <c r="F1873" i="1" s="1"/>
  <c r="I1861" i="1" s="1"/>
  <c r="G1845" i="1"/>
  <c r="F1847" i="1" s="1"/>
  <c r="I1835" i="1" s="1"/>
  <c r="G1786" i="1"/>
  <c r="F1788" i="1" s="1"/>
  <c r="I1776" i="1" s="1"/>
  <c r="E1759" i="1" l="1"/>
  <c r="C1759" i="1"/>
  <c r="E1747" i="1"/>
  <c r="I1741" i="1" s="1"/>
  <c r="E1739" i="1"/>
  <c r="I1733" i="1" s="1"/>
  <c r="G1759" i="1" l="1"/>
  <c r="F1761" i="1" s="1"/>
  <c r="I1749" i="1" s="1"/>
  <c r="E1442" i="1" l="1"/>
  <c r="C1442" i="1"/>
  <c r="E1416" i="1"/>
  <c r="C1416" i="1"/>
  <c r="E1388" i="1"/>
  <c r="C1388" i="1"/>
  <c r="E1362" i="1"/>
  <c r="E1375" i="1"/>
  <c r="E1336" i="1"/>
  <c r="C1336" i="1"/>
  <c r="E1310" i="1"/>
  <c r="C1310" i="1"/>
  <c r="E1282" i="1"/>
  <c r="C1282" i="1"/>
  <c r="E1256" i="1"/>
  <c r="C1256" i="1"/>
  <c r="E1230" i="1"/>
  <c r="C1230" i="1"/>
  <c r="E1202" i="1"/>
  <c r="C1202" i="1"/>
  <c r="E1176" i="1"/>
  <c r="C1176" i="1"/>
  <c r="E1150" i="1"/>
  <c r="C1150" i="1"/>
  <c r="E1124" i="1"/>
  <c r="C1124" i="1"/>
  <c r="E1098" i="1"/>
  <c r="C1098" i="1"/>
  <c r="E1019" i="1"/>
  <c r="C1019" i="1"/>
  <c r="G1442" i="1" l="1"/>
  <c r="F1444" i="1" s="1"/>
  <c r="I1432" i="1" s="1"/>
  <c r="G1416" i="1"/>
  <c r="F1418" i="1" s="1"/>
  <c r="I1406" i="1" s="1"/>
  <c r="G1388" i="1"/>
  <c r="F1390" i="1" s="1"/>
  <c r="I1378" i="1" s="1"/>
  <c r="G1336" i="1"/>
  <c r="F1338" i="1" s="1"/>
  <c r="I1326" i="1" s="1"/>
  <c r="G1310" i="1"/>
  <c r="F1312" i="1" s="1"/>
  <c r="I1300" i="1" s="1"/>
  <c r="G1230" i="1"/>
  <c r="F1232" i="1" s="1"/>
  <c r="I1220" i="1" s="1"/>
  <c r="G1282" i="1"/>
  <c r="F1284" i="1" s="1"/>
  <c r="I1272" i="1" s="1"/>
  <c r="G1256" i="1"/>
  <c r="F1258" i="1" s="1"/>
  <c r="I1246" i="1" s="1"/>
  <c r="G1202" i="1"/>
  <c r="F1204" i="1" s="1"/>
  <c r="I1192" i="1" s="1"/>
  <c r="G1124" i="1"/>
  <c r="F1126" i="1" s="1"/>
  <c r="I1114" i="1" s="1"/>
  <c r="G1176" i="1"/>
  <c r="F1178" i="1" s="1"/>
  <c r="I1166" i="1" s="1"/>
  <c r="G1019" i="1"/>
  <c r="F1022" i="1" s="1"/>
  <c r="I1009" i="1" s="1"/>
  <c r="G1150" i="1"/>
  <c r="F1152" i="1" s="1"/>
  <c r="I1140" i="1" s="1"/>
  <c r="G1098" i="1"/>
  <c r="F1100" i="1" s="1"/>
  <c r="I1088" i="1" s="1"/>
  <c r="E894" i="1" l="1"/>
  <c r="C894" i="1"/>
  <c r="G894" i="1" l="1"/>
  <c r="F896" i="1" s="1"/>
  <c r="I884" i="1" s="1"/>
  <c r="E868" i="1"/>
  <c r="C868" i="1"/>
  <c r="E841" i="1"/>
  <c r="C841" i="1"/>
  <c r="G841" i="1" l="1"/>
  <c r="F843" i="1" s="1"/>
  <c r="I831" i="1" s="1"/>
  <c r="G868" i="1"/>
  <c r="F870" i="1" s="1"/>
  <c r="I858" i="1" s="1"/>
  <c r="E758" i="1"/>
  <c r="C758" i="1"/>
  <c r="G758" i="1" l="1"/>
  <c r="F760" i="1" s="1"/>
  <c r="I748" i="1" s="1"/>
  <c r="E732" i="1" l="1"/>
  <c r="C732" i="1"/>
  <c r="E600" i="1"/>
  <c r="C600" i="1"/>
  <c r="E705" i="1"/>
  <c r="C705" i="1"/>
  <c r="E678" i="1"/>
  <c r="C678" i="1"/>
  <c r="D647" i="1"/>
  <c r="C652" i="1" s="1"/>
  <c r="E652" i="1"/>
  <c r="E626" i="1"/>
  <c r="C626" i="1"/>
  <c r="G600" i="1" l="1"/>
  <c r="F602" i="1" s="1"/>
  <c r="I590" i="1" s="1"/>
  <c r="G732" i="1"/>
  <c r="F734" i="1" s="1"/>
  <c r="I722" i="1" s="1"/>
  <c r="G705" i="1"/>
  <c r="F707" i="1" s="1"/>
  <c r="I695" i="1" s="1"/>
  <c r="G652" i="1"/>
  <c r="E654" i="1" s="1"/>
  <c r="I642" i="1" s="1"/>
  <c r="G678" i="1"/>
  <c r="F680" i="1" s="1"/>
  <c r="I668" i="1" s="1"/>
  <c r="G626" i="1"/>
  <c r="E628" i="1" s="1"/>
  <c r="I616" i="1" s="1"/>
  <c r="E573" i="1"/>
  <c r="C573" i="1"/>
  <c r="E546" i="1"/>
  <c r="C546" i="1"/>
  <c r="C520" i="1"/>
  <c r="G573" i="1" l="1"/>
  <c r="F575" i="1" s="1"/>
  <c r="I563" i="1" s="1"/>
  <c r="G546" i="1"/>
  <c r="F549" i="1" s="1"/>
  <c r="I536" i="1" s="1"/>
  <c r="G520" i="1"/>
  <c r="E522" i="1" s="1"/>
  <c r="E493" i="1" l="1"/>
  <c r="C493" i="1"/>
  <c r="G493" i="1" l="1"/>
  <c r="F495" i="1" s="1"/>
  <c r="I485" i="1" s="1"/>
  <c r="E468" i="1"/>
  <c r="C468" i="1"/>
  <c r="G468" i="1" l="1"/>
  <c r="F470" i="1" s="1"/>
  <c r="I458" i="1" s="1"/>
  <c r="E216" i="1"/>
  <c r="I210" i="1" s="1"/>
  <c r="E197" i="1"/>
  <c r="G197" i="1" l="1"/>
  <c r="F199" i="1" s="1"/>
  <c r="I187" i="1" s="1"/>
  <c r="E171" i="1"/>
  <c r="I155" i="1"/>
  <c r="E138" i="1"/>
  <c r="E115" i="1"/>
  <c r="E90" i="1"/>
  <c r="C90" i="1"/>
  <c r="E66" i="1"/>
  <c r="G171" i="1" l="1"/>
  <c r="F173" i="1" s="1"/>
  <c r="I163" i="1" s="1"/>
  <c r="G138" i="1"/>
  <c r="F140" i="1" s="1"/>
  <c r="I130" i="1" s="1"/>
  <c r="G115" i="1"/>
  <c r="F117" i="1" s="1"/>
  <c r="I107" i="1" s="1"/>
  <c r="G90" i="1"/>
  <c r="F92" i="1" s="1"/>
  <c r="I82" i="1" s="1"/>
  <c r="G66" i="1"/>
  <c r="E68" i="1" s="1"/>
  <c r="I58" i="1" s="1"/>
  <c r="D2088" i="1" l="1"/>
  <c r="D392" i="1" l="1"/>
  <c r="I339" i="1" s="1"/>
  <c r="B388" i="1"/>
  <c r="E388" i="1" s="1"/>
  <c r="E390" i="1" s="1"/>
  <c r="E344" i="1"/>
  <c r="E346" i="1" s="1"/>
  <c r="D2015" i="1"/>
  <c r="B443" i="1" l="1"/>
  <c r="E443" i="1" s="1"/>
  <c r="E445" i="1" s="1"/>
  <c r="I434" i="1" s="1"/>
  <c r="E333" i="1" l="1"/>
  <c r="D335" i="1" s="1"/>
  <c r="I510" i="1" l="1"/>
  <c r="B426" i="1" l="1"/>
  <c r="E426" i="1" s="1"/>
  <c r="E428" i="1" s="1"/>
  <c r="F415" i="1"/>
  <c r="E417" i="1" s="1"/>
  <c r="F409" i="1"/>
  <c r="E411" i="1" s="1"/>
  <c r="I394" i="1"/>
  <c r="B373" i="1"/>
  <c r="E373" i="1" s="1"/>
  <c r="E375" i="1" s="1"/>
  <c r="B362" i="1"/>
  <c r="E362" i="1" s="1"/>
  <c r="E364" i="1" s="1"/>
  <c r="E327" i="1"/>
  <c r="D329" i="1" s="1"/>
  <c r="D337" i="1" s="1"/>
  <c r="I323" i="1" s="1"/>
  <c r="I13" i="1"/>
  <c r="I1365" i="1"/>
  <c r="I1352" i="1"/>
  <c r="B432" i="1" l="1"/>
  <c r="I405" i="1" s="1"/>
  <c r="D379" i="1"/>
  <c r="B379" i="1"/>
  <c r="C988" i="1"/>
  <c r="F379" i="1" l="1"/>
  <c r="E381" i="1" s="1"/>
  <c r="C811" i="1"/>
  <c r="G811" i="1" s="1"/>
  <c r="F786" i="1" l="1"/>
  <c r="I774" i="1" s="1"/>
  <c r="C815" i="1"/>
  <c r="G815" i="1" s="1"/>
  <c r="C817" i="1" s="1"/>
  <c r="I803" i="1" s="1"/>
  <c r="E947" i="1" l="1"/>
  <c r="D1462" i="1" l="1"/>
  <c r="D1477" i="1" l="1"/>
  <c r="D988" i="1" l="1"/>
  <c r="E990" i="1" s="1"/>
  <c r="I978" i="1" s="1"/>
  <c r="I936" i="1"/>
  <c r="E920" i="1"/>
  <c r="D2102" i="1"/>
  <c r="I1471" i="1"/>
  <c r="I218" i="1"/>
  <c r="D922" i="1" l="1"/>
  <c r="I910" i="1" s="1"/>
</calcChain>
</file>

<file path=xl/sharedStrings.xml><?xml version="1.0" encoding="utf-8"?>
<sst xmlns="http://schemas.openxmlformats.org/spreadsheetml/2006/main" count="1276" uniqueCount="465">
  <si>
    <t>CLIENTE : PREFEITURA MUNICIPAL DE SOROCABA</t>
  </si>
  <si>
    <t xml:space="preserve">OBRA: Implantação de via Marginal do Córrego Itanguá + OAE </t>
  </si>
  <si>
    <t>LOCAL: AV. DR. AMÉRICO FIGUEIREDO</t>
  </si>
  <si>
    <t>MEMÓRIA DE CÁLCULO</t>
  </si>
  <si>
    <t>ITEM</t>
  </si>
  <si>
    <t>SERVIÇOS</t>
  </si>
  <si>
    <t>UNID.</t>
  </si>
  <si>
    <t>QUANTIDADE</t>
  </si>
  <si>
    <t>1.2.4</t>
  </si>
  <si>
    <t>Banheiro químico, modelo Standard, com manutenção conforme exigências da CETESB</t>
  </si>
  <si>
    <t>UNID. X MÊS</t>
  </si>
  <si>
    <t>1.3</t>
  </si>
  <si>
    <t>TERRAPLANAGEM</t>
  </si>
  <si>
    <t>1.3.7</t>
  </si>
  <si>
    <t>ESCAVAÇÃO E CARGA DE MATERIAL DE 1/2A CATEGORIA</t>
  </si>
  <si>
    <t>M³</t>
  </si>
  <si>
    <t>PROJETO E PLANILHAS DE QUANTITATIVO ACUMULADO EM ANEXO.</t>
  </si>
  <si>
    <t>VOLUME ACUMULADO - VOLUME MEDIÇÕES ANTERIORES = VOLUME À MEDIR</t>
  </si>
  <si>
    <t>-</t>
  </si>
  <si>
    <t>=</t>
  </si>
  <si>
    <t>1.3.9</t>
  </si>
  <si>
    <t>TRANSPORTE DE 1/2 CATEGORIA ATE 1 KM</t>
  </si>
  <si>
    <t>M³ X KM</t>
  </si>
  <si>
    <t>1.6.1</t>
  </si>
  <si>
    <t>1.6.16</t>
  </si>
  <si>
    <t>1.7.2</t>
  </si>
  <si>
    <t>1.7.10</t>
  </si>
  <si>
    <t>1.5.4</t>
  </si>
  <si>
    <t>1.3.10</t>
  </si>
  <si>
    <t>Compactação de aterro mecanizado a 100% PN, sem fornecimento de solo em campo aberto</t>
  </si>
  <si>
    <t xml:space="preserve">PAGO NAS MEDIÇÕES ANTERIORES:  </t>
  </si>
  <si>
    <t>1.4</t>
  </si>
  <si>
    <t>PAVIMENTAÇÃO (Marginal, Alça de Acesso, Entornos e Retornos)</t>
  </si>
  <si>
    <t>1.4.3</t>
  </si>
  <si>
    <t>ESCAVACAO E CARGA DE MATERIAL DE 1/2A CATEGORIA</t>
  </si>
  <si>
    <t xml:space="preserve">PISTA ESQUERDA </t>
  </si>
  <si>
    <t>1.4.4</t>
  </si>
  <si>
    <t>X</t>
  </si>
  <si>
    <t>1.4.7</t>
  </si>
  <si>
    <t>ABERTURA DE CAIXA ATÉ 40CM, INCLUI ESCAVAÇÃO, COMPACTAÇÃO, TRANSPORTE E PREPARO DO SUB-LEITO</t>
  </si>
  <si>
    <t>M²</t>
  </si>
  <si>
    <t>PISTA DIREITA</t>
  </si>
  <si>
    <t xml:space="preserve">TOTAL </t>
  </si>
  <si>
    <t>1.4.8</t>
  </si>
  <si>
    <t>REFORÇO DE SUB-LEITO/SUB-BASE DE SOLO MELHORADO COM CAL 4,0% EM PESO</t>
  </si>
  <si>
    <t>1.4.10</t>
  </si>
  <si>
    <t>BASE DE BRITA GRADUADA</t>
  </si>
  <si>
    <t>1.4.13</t>
  </si>
  <si>
    <t xml:space="preserve">SUB-BASE OU BASE DE PEDRA RACHAO, CONF. ET-POO/042 (DERSA)     </t>
  </si>
  <si>
    <t>1.4.14</t>
  </si>
  <si>
    <t>IMPRIMAÇÃO BETUMINOSA IMPERMEABILIZANTE</t>
  </si>
  <si>
    <t>1.4.15</t>
  </si>
  <si>
    <t xml:space="preserve">IMPRIMAÇÃO BETUMINOSA LIGANTE      </t>
  </si>
  <si>
    <t>1.4.16</t>
  </si>
  <si>
    <t>BASE DE BINDER DENSO (SEM TRANSPORTE)</t>
  </si>
  <si>
    <t>1.4.17</t>
  </si>
  <si>
    <t>TRANSPORTE DE BINDER ALÉM DO PRIMEIRO KM</t>
  </si>
  <si>
    <t>m³xkm</t>
  </si>
  <si>
    <t>DISTÂNCIA DA PEDREIRA JULIO E JULIO PARA OBRA = 13,20 KM</t>
  </si>
  <si>
    <t>TRANSPORTE = VOLUME X DISTÂNCIA</t>
  </si>
  <si>
    <t>1.4.25</t>
  </si>
  <si>
    <t>SARJETA DE CONCRETO FCK 20 MPA (extrusada)</t>
  </si>
  <si>
    <t>LADO ESQUERDO</t>
  </si>
  <si>
    <t>m</t>
  </si>
  <si>
    <t>LADO DIREITO</t>
  </si>
  <si>
    <t>Comp.</t>
  </si>
  <si>
    <t>1.4.26</t>
  </si>
  <si>
    <t>GUIA DE CONCRETO FCK 20 MPA (extrusada)</t>
  </si>
  <si>
    <t>1.4.38</t>
  </si>
  <si>
    <t>DRENO DE BRITA</t>
  </si>
  <si>
    <t>DRENO = COMPRIMENTO X LARGURA X ALTURA</t>
  </si>
  <si>
    <t>Largura</t>
  </si>
  <si>
    <t>Altura</t>
  </si>
  <si>
    <t>Volume</t>
  </si>
  <si>
    <t>DRENO RASO</t>
  </si>
  <si>
    <t xml:space="preserve">DRENO TOTAL = </t>
  </si>
  <si>
    <t>1.5.1</t>
  </si>
  <si>
    <t>ESCAVAÇÃO MECÂNICA PARA FUNDAÇÕES E VALAS COM PROFUNDIDADE MENOR OU IGUAL À 4,0M</t>
  </si>
  <si>
    <t>1.5.2</t>
  </si>
  <si>
    <t>CARGA E REMOÇÃO DE TERRA ATÉ A DISTÂNCIA MÉDIA DE 1,0KM</t>
  </si>
  <si>
    <t>1.4.39</t>
  </si>
  <si>
    <t>FORNECIMENTO E ASSENTAMENTO DE TUBO DE PEAD CORRUGADO E PERFURADOPARA DRENAGEM - DIÂMETRO 4,0" (EM ACORDO COM AS NORMAS DNIT 093/06, NBR 15073 E NBR 14692)</t>
  </si>
  <si>
    <t>M</t>
  </si>
  <si>
    <t>TUBO PEAD CORRUGADO DRENO RASO  =</t>
  </si>
  <si>
    <t>1.4.40</t>
  </si>
  <si>
    <t>FORNECIMENTO E COLOCAÇÃO DE MANTA GEOTÊXTIL COM RESISTÊNCIA À TRAÇÃO LONGITUDINAL DE 9KN/M E TRAÇÃO TRANSVERSAL DE 8KN/M</t>
  </si>
  <si>
    <t>MANTA = COMPRIMENTO X PERÍMETRO</t>
  </si>
  <si>
    <t>Perímetro</t>
  </si>
  <si>
    <t>Área</t>
  </si>
  <si>
    <t>MANTA GEOTÊXTIL DRENO RASO =</t>
  </si>
  <si>
    <t>UNID</t>
  </si>
  <si>
    <t>1.5.28</t>
  </si>
  <si>
    <t>BOCA DE LOBO DUPLA</t>
  </si>
  <si>
    <t>1.5.40</t>
  </si>
  <si>
    <t>ESGOTAMENTO D'ÁGUA COM BOMBA SUBMERSA - POTÊNCIA ATÉ 5HP</t>
  </si>
  <si>
    <t>HP X H</t>
  </si>
  <si>
    <t>ESGOTAMENTO DE ÁGUA PARA DRENAGEM</t>
  </si>
  <si>
    <t>ESGOTAMENTO =</t>
  </si>
  <si>
    <t>1.6</t>
  </si>
  <si>
    <t>TRAVESSIAS - CÓRREGO ITANGUÁ</t>
  </si>
  <si>
    <t>1.6.18</t>
  </si>
  <si>
    <t>1.10</t>
  </si>
  <si>
    <t>PAISAGISMO</t>
  </si>
  <si>
    <t>1.10.2</t>
  </si>
  <si>
    <t>PLANTIO DE GRAMA EM PLACAS</t>
  </si>
  <si>
    <t>ÁREA</t>
  </si>
  <si>
    <t>ÁREA TOTAL DE GRAMA</t>
  </si>
  <si>
    <t>ESTACAS: 149+00 Á 158+00</t>
  </si>
  <si>
    <t>RAMO B</t>
  </si>
  <si>
    <t/>
  </si>
  <si>
    <t xml:space="preserve">ESGOTAMENTO = </t>
  </si>
  <si>
    <t>ESGOTAMENTO=                       MM DE CHUVA/MÊS   X   HORAS TRABALHADAS       X       HP BOMBA</t>
  </si>
  <si>
    <t>VOLUME =</t>
  </si>
  <si>
    <t>1.5.29</t>
  </si>
  <si>
    <t>BOCA DE LOBO TRIPLA</t>
  </si>
  <si>
    <t>1.5</t>
  </si>
  <si>
    <t>DRENAGEM</t>
  </si>
  <si>
    <t>1.5.9</t>
  </si>
  <si>
    <t>LASTRO DE BRITA E PÓ DE PEDRA</t>
  </si>
  <si>
    <t>KG</t>
  </si>
  <si>
    <t>MURO ALA SIMPLES - MARGINAL ESQUERDA - ESTACA 181+10 =</t>
  </si>
  <si>
    <t>TOTAL MURO ALA SIMPLPES =</t>
  </si>
  <si>
    <t>METROS</t>
  </si>
  <si>
    <t>ESTACAS: 149+00 Á 159+00 - 143+00 À 138+9,00 - 8+16 (RAMO B) À 137+00</t>
  </si>
  <si>
    <t>BOCA DE LOBO SIMPLES</t>
  </si>
  <si>
    <t>1.5.27</t>
  </si>
  <si>
    <t>1.5.10</t>
  </si>
  <si>
    <t xml:space="preserve">TUBO DE CONCRETO D=0,40M CLASSE PA-2          </t>
  </si>
  <si>
    <t>1.5.11</t>
  </si>
  <si>
    <t xml:space="preserve">TUBO DE CONCRETO D=0,50M CLASSE PA-2        </t>
  </si>
  <si>
    <t xml:space="preserve">RELAÇÃO DE POÇOS DE VISITA </t>
  </si>
  <si>
    <t>1.7.7</t>
  </si>
  <si>
    <t>FORNECIMENTO  E COLOCAÇÃO DE GABIÃO TIPO COLCHÃO RENO, H = 0,23M, DE MALHA 6 X 8CM, GALVANIZADO, REVESTIDO EM PVC, DE FIO Ø = 2,0MM</t>
  </si>
  <si>
    <t xml:space="preserve">ESCAVACAO E CARGA DE MATERIAL DE 1/2A CATEGORIA                                </t>
  </si>
  <si>
    <t>1.4.30</t>
  </si>
  <si>
    <t>PASSEIO DE CONCRETO, FCK=25MPA, INCLUINDO PREPARO DA CAIXA E LASTRO DE BRITA</t>
  </si>
  <si>
    <t>1.5.20</t>
  </si>
  <si>
    <t>POÇO DE VISITA EM ALVENARIA ESTRUTURAL - Ø1,00 COM ALTURA ATÉ 3,30m</t>
  </si>
  <si>
    <t>1.7</t>
  </si>
  <si>
    <t>CONTENÇÃO DE MARGENS - GABIÕES</t>
  </si>
  <si>
    <t>1.2.</t>
  </si>
  <si>
    <t>INSTALAÇÕES PRELIMINARES</t>
  </si>
  <si>
    <t>REVESTIMENTO DE CONCRETO ASFÁLTICO (SEM TRANSPORTE)</t>
  </si>
  <si>
    <t>1.4.18</t>
  </si>
  <si>
    <t>RAMO A</t>
  </si>
  <si>
    <t>ESTACAS: 0+00 À 8+18,00</t>
  </si>
  <si>
    <t>ÁREA = 1.050,71 M²</t>
  </si>
  <si>
    <t>TOTAL DE REVESTIMENTO DE CONCRETO ASFÁLTICO =</t>
  </si>
  <si>
    <t>ESTACAS: 0+00 À 8+16,00</t>
  </si>
  <si>
    <t>ÁREA = 1.076,87 M²</t>
  </si>
  <si>
    <t>TRANSPORTE DE CONCRETO ASFÁLTICO ALÉM DO PRIMEIRO KM</t>
  </si>
  <si>
    <t>DRENO PROFUNDO</t>
  </si>
  <si>
    <t>PISTA ESQUERDA - (RAMO D)</t>
  </si>
  <si>
    <t>ESTACAS: 129+00 Á 9+00</t>
  </si>
  <si>
    <t>PLANILHA DE DRENAGEM ACUMULADA TOTAL EM ANEXO</t>
  </si>
  <si>
    <t>PAGO NAS MEDIÇÕES ANTERIORES</t>
  </si>
  <si>
    <t>1.5.22</t>
  </si>
  <si>
    <t>CHAMINÉ DE POÇO DE VISITA COM ALVENARIA DE UM TIJOLO COMUM</t>
  </si>
  <si>
    <t>1.5.24</t>
  </si>
  <si>
    <t>1.5.25</t>
  </si>
  <si>
    <t>FORNECIMENTO DE TAMPÃO DE FERRO FUNDIDO DÚCTIL CLASSE MÍNIMA 400 (40t) D=600MM - NBR 10160 ARTICULADO - P/GAL. ÁGUAS PLUV.</t>
  </si>
  <si>
    <t>1.5.26</t>
  </si>
  <si>
    <t>INSTALAÇÃO DE TAMPÃO PARA GALERIA DE ÁGUAS PLUVIAIS - ARTICULADO, EXCETO FORNECIMENTO DE TAMPÃO</t>
  </si>
  <si>
    <t>ACUMULADO TOTAL EM UNIDADE - POÇOS DE VISITA</t>
  </si>
  <si>
    <t>TOTAL À MEDIR - FORNECIMENTO DE TAMPÃO DE FERRO FUNDIDO</t>
  </si>
  <si>
    <t>UNI</t>
  </si>
  <si>
    <t>1.5.12</t>
  </si>
  <si>
    <t xml:space="preserve">TUBO DE CONCRETO D=0,60M CLASSE PA-2        </t>
  </si>
  <si>
    <t>TOTAL DE TAMPÃO DE POÇO DE VISITA =</t>
  </si>
  <si>
    <t>TOTAL À MEDIR - TAMPÃO DE FERRO FUNDIDO</t>
  </si>
  <si>
    <t>Elaboração de projeto executivo de paisagismo em formato A1</t>
  </si>
  <si>
    <t>1.1</t>
  </si>
  <si>
    <t>1.1.7</t>
  </si>
  <si>
    <t>PROJETOS</t>
  </si>
  <si>
    <t>FOLHA</t>
  </si>
  <si>
    <t>FOLHAS DO PROJETO EM ANEXO</t>
  </si>
  <si>
    <t xml:space="preserve">TOTAL DE PROJETO DE PAISAGISMO = </t>
  </si>
  <si>
    <t>FOLHAS</t>
  </si>
  <si>
    <t>1.3.26</t>
  </si>
  <si>
    <t>FORMA COMUM, INCLUSIVE CIMBRAMENTO</t>
  </si>
  <si>
    <t>ESCADA HIDRÁULICA TIPO DR 13 B (PADRÃO DER) - RAMO B</t>
  </si>
  <si>
    <t>COMPRIMENTO (M) X CONSUMO DE FORMA (M²) = FORMA TOTAL</t>
  </si>
  <si>
    <t>1.3.27</t>
  </si>
  <si>
    <t>FORNECIMENTO  E APLICAÇÃO DE CONCRETO USINADO FCK=20,0MPA - BOMBEADO</t>
  </si>
  <si>
    <t>COMPRIMENTO (M) X CONSUMO DE CONCRETO (M³) = CONCRETO TOTAL</t>
  </si>
  <si>
    <t>CANALETA TRAPEZOIDAL DE CONCRETO TIPO DR 3B-8 (PADRÃO DER)</t>
  </si>
  <si>
    <t>COMPRIMENTO</t>
  </si>
  <si>
    <t>MARGINAL ESQUERDA - ESTACA 179+00</t>
  </si>
  <si>
    <t>MARGINAL ESQUERDA - ESTACA 177+00</t>
  </si>
  <si>
    <t>VOLUME TOTAL DE CONCRETO ESCADA  =</t>
  </si>
  <si>
    <t>VOLUME TOTAL DE CONCRETO  DR3B8  =</t>
  </si>
  <si>
    <t>CANALETA TRAPEZOIDAL DE CONCRETO TIPO DR 3B-10 (PADRÃO DER)</t>
  </si>
  <si>
    <t>MARGINAL ESQUERDA - ESTACA 155+00</t>
  </si>
  <si>
    <t>MARGINAL ESQUERDA - ESTACA 157+00</t>
  </si>
  <si>
    <t>VOLUME TOTAL DE CONCRETO</t>
  </si>
  <si>
    <t>VOLUME ESCADA HIDRÁULICA + VOLUME CANALETAS = VOLUME TOTAL</t>
  </si>
  <si>
    <t>+</t>
  </si>
  <si>
    <t>VOLUME TOTAL DE CONCRETO   =</t>
  </si>
  <si>
    <t>1.3.28</t>
  </si>
  <si>
    <t>FORNECIMENTO E APLICAÇÃO DE AÇO CA-50 - DIÂMETRO &lt;  1/2"</t>
  </si>
  <si>
    <t>COMPRIMENTO TOTAL X PESO UNITÁRIO = TOTAL EM KGS</t>
  </si>
  <si>
    <t>AÇO DE 10,0 MM = 3,76 M X 0,63 KG = 2,37 KG</t>
  </si>
  <si>
    <t>AÇO DE 6,30 MM = 2.203,04 M X 0,25 KG = 550,76 KG</t>
  </si>
  <si>
    <t>VOLUME TOTAL DE AÇO   =</t>
  </si>
  <si>
    <t>1.4.1</t>
  </si>
  <si>
    <t>ESCAVAÇÃO MANUAL PARA FUNDAÇÕES E VALAS COM PROFUNDIDADE MÉDIA MENOR OU IGUAL À 1,50M</t>
  </si>
  <si>
    <t xml:space="preserve">COMPRIMENTO (M) X LARGURA X ALTURA MÉDIA </t>
  </si>
  <si>
    <t>VOLUME TOTAL DE CONCRETO  DR3B10  =</t>
  </si>
  <si>
    <t>VOLUME TOTAL DE ESCAVAÇÃO   =</t>
  </si>
  <si>
    <t>COMPLEMENTO MURO DE GABIÃO</t>
  </si>
  <si>
    <t>COMPRIMENTO (M) X CONSUMO DE ESCAVAÇÃO (M³) = ESCAVAÇÃO TOTAL</t>
  </si>
  <si>
    <t>1.4.2</t>
  </si>
  <si>
    <t>VOLUME TOTAL DE CARGA ATE 1,0KM  =</t>
  </si>
  <si>
    <t xml:space="preserve">COMPRIMENTO </t>
  </si>
  <si>
    <t>COMPRIMENTO (M) X ALTURA MÉDIA (M2)</t>
  </si>
  <si>
    <t>ÁREA DE FORMA =</t>
  </si>
  <si>
    <t>ÁREA TOTAL DE FORMA =</t>
  </si>
  <si>
    <t>FOLHAS =  UNIDADES</t>
  </si>
  <si>
    <t>MARGINAL DIREITA</t>
  </si>
  <si>
    <t xml:space="preserve">COMPRIMENTO (M) X CONSUMO DE CONCRETO (M³) = CONCRETO TOTAL </t>
  </si>
  <si>
    <t>1.4.31</t>
  </si>
  <si>
    <t>PASSEIO DE CONCRETO, FCK=30MPA, INCLUINDO PREPARO DA CAIXA E LASTRO DE BRITA (CICLOVIA)</t>
  </si>
  <si>
    <t>1.9</t>
  </si>
  <si>
    <t>1.9.1</t>
  </si>
  <si>
    <t>CONJUNTO DE POSTE 10,0m, NÚCLEO E LUMINÁRIAS 1 PÉTALA
Conjunto de poste metálico altura 10,0m, núcleo, luminárias, lâmpadas, conexões, condutor interno, dispositivo de proteção individual, aterramento, incluso os serviços de: escavação, concreto 13,5 MPA, lançamento, apiloamento e reaterro.</t>
  </si>
  <si>
    <t>Envelopamento de condutores para interligação das caixas de passagem, conforme projeto, incluso os serviços: eletroduto de PEAD, 1 1/2", escavação, apiloamento, concreto FCK 15MPA.</t>
  </si>
  <si>
    <t>1.9.5</t>
  </si>
  <si>
    <t>ESTACAS:  2+00 Á 9+00</t>
  </si>
  <si>
    <t>ESTACAS:  9+00 Á 139+10</t>
  </si>
  <si>
    <t>MARGINAL ESQUERDA</t>
  </si>
  <si>
    <t>ESTACAS:  142+14 Á 163+00</t>
  </si>
  <si>
    <t>LADO DIRIETO</t>
  </si>
  <si>
    <t>ESTACAS:  163+00 Á 7+10</t>
  </si>
  <si>
    <t xml:space="preserve">ESTACAS:  7+10 </t>
  </si>
  <si>
    <t>ESTACAS:  173+00 Á 180+00</t>
  </si>
  <si>
    <t>ESTACAS:  7+10</t>
  </si>
  <si>
    <t>ESTACAS:  9+00 á 192+00</t>
  </si>
  <si>
    <t>ESTACAS:  185+00</t>
  </si>
  <si>
    <t xml:space="preserve">TOTAL DE ENVELOPAMENTO </t>
  </si>
  <si>
    <t>Caixa de passagem pré fabricada de concreto (40x40x60)cm, incluso: escavação, apiloamento, reaterro, dreno de brita e tampa.</t>
  </si>
  <si>
    <t>1.9.7</t>
  </si>
  <si>
    <t>INSTALAÇÃO DE CAIXAS DA ILUMINAÇÃO CONFORME PROJETO EM ANEXO</t>
  </si>
  <si>
    <t>1.9.13</t>
  </si>
  <si>
    <t>Envelopamento de condutores para interligação das caixas de passagem, conforme projeto, incluso os serviços: eletroduto de PEAD, 4", escavação, apiloamento, concreto FCK 13,5 MPA.</t>
  </si>
  <si>
    <t>1.9.14</t>
  </si>
  <si>
    <t>VOLUME TOTAL DE ESCAVAÇÃO  DR 3B-10  =</t>
  </si>
  <si>
    <t>MARGINAL DIREITA - ESTACA 180+00 (BOTA-FORA)</t>
  </si>
  <si>
    <t>VOLUME TOTAL DE ESCAVAÇÃO DE CANALETA</t>
  </si>
  <si>
    <t>FORNECIMENTO DO TUBO PEAD</t>
  </si>
  <si>
    <t>ASSENTAMENTO DO TUBO PEAD</t>
  </si>
  <si>
    <t>APILOAMENTO</t>
  </si>
  <si>
    <t>CONCRETAGEM PARA ENVELOPAMENTO</t>
  </si>
  <si>
    <t>REATERRO DA VALA</t>
  </si>
  <si>
    <t>ESCAVAÇÃO MECÂNICA DA VALA</t>
  </si>
  <si>
    <t>EXECUÇÃO DE TODA INFRAESTRUTURA - 15% DO VALOR TOTAL</t>
  </si>
  <si>
    <t xml:space="preserve">CANTEIRO CENTRAL ENTRE AS MARGINAIS </t>
  </si>
  <si>
    <t>ESTACAS:  1+00 Á 9+01</t>
  </si>
  <si>
    <t>RETORNO A - MARGINAL ESQUERDA</t>
  </si>
  <si>
    <t>RETORNO A - MARGINAL DIREITA</t>
  </si>
  <si>
    <t>RETORNO B - MARGINAL DIREITA</t>
  </si>
  <si>
    <t>RETORNO B - MARGINAL ESQUERDA</t>
  </si>
  <si>
    <t>ESTACAS: 5 À 9</t>
  </si>
  <si>
    <t>UNIDADES</t>
  </si>
  <si>
    <t>INSTALAÇÃO DE CAIXAS DA INFOVIA CONFORME PROJETO EM ANEXO</t>
  </si>
  <si>
    <t>INFOVIA</t>
  </si>
  <si>
    <t>FORNECIMENTO E INSTALAÇÃO DE DEFENSA METÁLICA GALVANIZADA, TIPO SEMI-MALEÁVEL SIMPLES</t>
  </si>
  <si>
    <t>1.4.37</t>
  </si>
  <si>
    <t xml:space="preserve"> VOLUME CANALETAS (DR3B-10) = VOLUME TOTAL</t>
  </si>
  <si>
    <t xml:space="preserve">VOLUME NO ITEM PARA MEDIR = </t>
  </si>
  <si>
    <t>TRAVESSIA 1: ENTRE O RAMO A - RAMO B</t>
  </si>
  <si>
    <t>TRAVESSIA 2:  ENTRE O RAMO B - MARGINAL ESQUERDA</t>
  </si>
  <si>
    <t xml:space="preserve">TRAVESSIA 3:  RETORNO A </t>
  </si>
  <si>
    <t>TRAVESSIA 4:  RETORNO B</t>
  </si>
  <si>
    <t>TRAVESSIA 5:  MARGINAL DIREITA - TRAFO 3</t>
  </si>
  <si>
    <t>TRAVESSIA 1:  ENTRE O RAMO A - RAMO B</t>
  </si>
  <si>
    <t>ESTACAS:  164+10 Á 7+10</t>
  </si>
  <si>
    <t>ESTACAS:  6+00 Á 180+00</t>
  </si>
  <si>
    <t>ESTACAS:   5+00 a 9+00</t>
  </si>
  <si>
    <t>TRAVESSIA 5: MARGINAL DIREITA</t>
  </si>
  <si>
    <t>REFERNTE AO MÊS: 01/03/2022  Á  31/03/2022</t>
  </si>
  <si>
    <t>DATA DA MEDIÇÃO: 04/04/2022</t>
  </si>
  <si>
    <t>TOTAL DE BANHEIRO = 5 UNIDADES</t>
  </si>
  <si>
    <t>1.3.1</t>
  </si>
  <si>
    <t>LIMP.TERRENO C/DEST.ARV.PERIMETRO&lt;=78CM</t>
  </si>
  <si>
    <t>ÁREA ACUMULADA - ÁREA MEDIÇÕES ANTERIORES = ÁREA À MEDIR</t>
  </si>
  <si>
    <t>ÁREA TOTAL ACUMULADA DE LIMPEZA DE TERRENO C/ DESTOCAMENTO DE ÁRVORE</t>
  </si>
  <si>
    <t>TOTAL DE ÁREA DE LIMPEZA DE TERRENO =</t>
  </si>
  <si>
    <t>1.3.2</t>
  </si>
  <si>
    <t>DERRUBADA E DEST.ARV.C/PERIMETRO&gt;78CM</t>
  </si>
  <si>
    <t>Uni.</t>
  </si>
  <si>
    <t>QUANTIDADE TOTAL ACUMULADA DE DERRUBADA E DESTOCAMENTO DE ÁRVORES</t>
  </si>
  <si>
    <t>QUANTIDADE ACUMULADA - QUANTIDADE MEDIÇÕES ANTERIORES = QUANTIDADE À MEDIR</t>
  </si>
  <si>
    <t>TOTAL DE QUANTIDADE DE DERRUBADA DE ÁRVORES =</t>
  </si>
  <si>
    <t>1.3.3</t>
  </si>
  <si>
    <t>CARGA DE MATERIAL LIMPEZA</t>
  </si>
  <si>
    <t>VOLUME TOTAL ACUMULADO DE CARGA DE MATERIAL DE LIMPEZA</t>
  </si>
  <si>
    <t>TOTAL DE VOLUME PARA CARGA DE MATERIAL DE LIMPEZA  =</t>
  </si>
  <si>
    <t>1.3.4</t>
  </si>
  <si>
    <t>TRANSPORTE MATERIAL DE LIMPEZA ATE 1 KM</t>
  </si>
  <si>
    <t>VOLUME TOTAL ACUMULADO DE TRANSPORTE DE MATERIAL DE LIMPEZA</t>
  </si>
  <si>
    <t>TOTAL DE VOLUME DE TRANSPORTE DE MATERIAL DE LIMPEZA  =</t>
  </si>
  <si>
    <t>1.3.5</t>
  </si>
  <si>
    <t>TRANSPORTE MATERIAL DE LIMP.ALEM DE 1 KM</t>
  </si>
  <si>
    <t>SUPRESSÃO DESTE ITEM DA PLANILHA DE CONTRATO</t>
  </si>
  <si>
    <t>VOLUME TOTAL ACUMULADO MEDIDO =</t>
  </si>
  <si>
    <t>VOLUME TOTAL DE TRANSPORTE SUPRIMIDO =</t>
  </si>
  <si>
    <t>1.3.6</t>
  </si>
  <si>
    <t>ESPALHAMENTO/REGULARIZACAO/COMPACTACAO DE MATERIAL EM BOTA‐FORA</t>
  </si>
  <si>
    <t>VOLUME TOTAL ACUMULADO DE ESPALHAMENTO/REGULARIZAÇÃO E COMPACTAÇÃO EM BOTA-FORA</t>
  </si>
  <si>
    <t>TOTAL DE ESPALHAMENTO DE MATERIAL EM BOTA-FORA =</t>
  </si>
  <si>
    <t>VOLUME TOTAL ACUMULADO DE ESCAVAÇÃO E CARGA DE MATERIAL DE 1/2 CATEGORIA</t>
  </si>
  <si>
    <t>TOTAL DE VOLUME DE ESCAVAÇÃO E CARGA DE MATERIAL =</t>
  </si>
  <si>
    <t>1.3.8</t>
  </si>
  <si>
    <t>ESCAV.CARGA MATERIAL 2 CAT. C/EXPLOSIVO</t>
  </si>
  <si>
    <t>VOLUME TOTAL ACUMULADO DE TRANSPORTE DE MATERIAL DE 1/2 CATEGORIA</t>
  </si>
  <si>
    <t>TOTAL DE VOLUME DE TRANSPORTE DE MATERIAL DE 1/2 CAT.  =</t>
  </si>
  <si>
    <t>ÁREA TOTAL ACUMULADA DE ABERTURA DE CAIXA ATÉ 40CM</t>
  </si>
  <si>
    <t>TOTAL DE ÁREA DE ABERTURA DE CAIXA =</t>
  </si>
  <si>
    <t>VOLUME TOTAL ACUMULADO DE REFORÇO DE SUB-LEITO/SUB-BASE COM SOLO MELHORADO COM CAL</t>
  </si>
  <si>
    <t>TOTAL DE VOLUME DE REFORÇO DE SUBLEITO COM SOLO CAL =</t>
  </si>
  <si>
    <t>VOLUME TOTAL ACUMULADO DE BASE DE BRITA GRADUADA</t>
  </si>
  <si>
    <t>TOTAL DE VOLUME DE BASE DE BRITA GRADUADA =</t>
  </si>
  <si>
    <t>ÁREA TOTAL ACUMULADA DE IMPRIMAÇÃO BETUMINOSA IMPERMEABILIZANTE</t>
  </si>
  <si>
    <t>TOTAL DE ÁREA DE IMPRIMAÇÃO IMPERMEAB.  =</t>
  </si>
  <si>
    <t>ÁREA TOTAL ACUMULADA DE IMPRIMAÇÃO BETUMINOSA LIGANTE</t>
  </si>
  <si>
    <t>TOTAL DE ÁREA DE IMPRIMAÇÃO LIGANTE  =</t>
  </si>
  <si>
    <t>VOLUME TOTAL ACUMULADO DE BASE DE BINDER DENSO</t>
  </si>
  <si>
    <t>TOTAL DE VOLUME DE BASE DE BINDER DENSO =</t>
  </si>
  <si>
    <t>VOLUME TOTAL ACUMULADO DE TRANSPORTE DE BINDER ALÉM DO PRIMEIRO KM</t>
  </si>
  <si>
    <t>TOTAL DE VOLUME DE TRANSPORTE DE BINDER =</t>
  </si>
  <si>
    <t>VOLUME TOTAL ACUMULADO DE SARJETA DE CONCRETO EXTRUSADA</t>
  </si>
  <si>
    <t>TOTAL DE VOLUME DE SARJETA DE CONCRETO EXTRUSADA =</t>
  </si>
  <si>
    <t>VOLUME TOTAL ACUMULADO DE GUIA DE CONCRETO EXTRUSADA</t>
  </si>
  <si>
    <t>TOTAL DE VOLUME DE GUIA DE CONCRETO EXTRUSADA =</t>
  </si>
  <si>
    <t>VOLUME TOTAL ACUMULADO DE CONCRETO (CICLOVIA)</t>
  </si>
  <si>
    <t>TOTAL DE VOLUME DE SARJETA DE CONCRETO (CICLOVIA) =</t>
  </si>
  <si>
    <t>TOTAL DE METRO DE FORNECIMENTO E INSTALAÇÃO DE DEFENSA =</t>
  </si>
  <si>
    <t>VOLUME TOTAL ACUMULADO DE LASTRO DE BRITA E PÓ DE PEDRA</t>
  </si>
  <si>
    <t>TOTAL DE VOLUME DE LASTRO DE BRITA E PÓ DE PEDRA =</t>
  </si>
  <si>
    <t>METRAGEM TOTAL ACUMULADO DE FORNECIMENTO E INSTALAÇÃO DE DEFENSA METÁLICA</t>
  </si>
  <si>
    <t>METRAGEM TOTAL ACUMULADO DE TUBO DE CONCRETO D=0,40M CLASSE PA-2</t>
  </si>
  <si>
    <t>METRAGEM TOTAL ACUMULADO DE TUBO DE CONCRETO D=0,50M CLASSE PA-2</t>
  </si>
  <si>
    <t>METRAGEM TOTAL ACUMULADO DE TUBO DE CONCRETO D=0,60M CLASSE PA-2</t>
  </si>
  <si>
    <t xml:space="preserve">TUBO DE CONCRETO D=0,80M CLASSE PA-2        </t>
  </si>
  <si>
    <t>1.5.13</t>
  </si>
  <si>
    <t>METRAGEM TOTAL ACUMULADO DE TUBO DE CONCRETO D=0,80M CLASSE PA-2</t>
  </si>
  <si>
    <t>1.5.14</t>
  </si>
  <si>
    <t xml:space="preserve">TUBO DE CONCRETO D=1,00M CLASSE PA-2        </t>
  </si>
  <si>
    <t>METRAGEM TOTAL ACUMULADO DE TUBO DE CONCRETO D=1,00M CLASSE PA-2</t>
  </si>
  <si>
    <t>METRAGEM TOTAL ACUMULADO DE POÇO DE VISITA EM ALVENARIA Ø1,00 COM ALTURA ATÉ 3,30m</t>
  </si>
  <si>
    <t>TOTAL DE METRAGEM DE TUBO DE CONCRETO D=1,00M  =</t>
  </si>
  <si>
    <t>TOTAL DE METRAGEM DE TUBO DE CONCRETO D=0,40M  =</t>
  </si>
  <si>
    <t>TOTAL DE METRAGEM DE TUBO DE CONCRETO D=0,80M  =</t>
  </si>
  <si>
    <t>TOTAL DE METRAGEM DE TUBO DE CONCRETO D=0,60M  =</t>
  </si>
  <si>
    <t>TOTAL DE METRAGEM DE TUBO DE CONCRETO D=0,50M  =</t>
  </si>
  <si>
    <t>TOTAL DE METRAGEM DE POÇO DE VISITA EM ALVENARIA Ø1,00 =</t>
  </si>
  <si>
    <t>METRAGEM TOTAL ACUMULADO DE POÇO DE VISITA EM ALVENARIA Ø1,40/1,50 COM ALTURA ATÉ 3,30m</t>
  </si>
  <si>
    <t>1.5.21</t>
  </si>
  <si>
    <t>POÇO DE VISITA EM ALVENARIA ESTRUTURAL - Ø1,20 COM ALTURA ATÉ 3,30m</t>
  </si>
  <si>
    <t>METRAGEM TOTAL ACUMULADO DE POÇO DE VISITA EM ALVENARIA Ø1,20 COM ALTURA ATÉ 3,30m</t>
  </si>
  <si>
    <t>POÇO DE VISITA EM ALVENARIA ESTRUTURAL - Ø1,40/1,50 COM ALTURA ATÉ 3,30m</t>
  </si>
  <si>
    <t>TOTAL DE METRAGEM DE POÇO DE VISITA EM ALVENARIA Ø1,20 =</t>
  </si>
  <si>
    <t>TOTAL DE METRAGEM DE POÇO DE VISITA EM ALVENARIA Ø1,40/1,50 =</t>
  </si>
  <si>
    <t xml:space="preserve">METRAGEM TOTAL ACUMULADO DE CHAMINÉ PARA POÇO DE VISITA EM ALVENARIA </t>
  </si>
  <si>
    <t>TOTAL DE METRAGEM DE CHAMINE PARA POÇO DE VISITA =</t>
  </si>
  <si>
    <t>UNIDADE TOTAL ACUMULADO DE BOCA DE LOBO SIMPLES</t>
  </si>
  <si>
    <t xml:space="preserve">TOTAL DE UNIDADE DE BOCA DE LOBO SIMPLES = </t>
  </si>
  <si>
    <t>UNIDADE TOTAL ACUMULADO DE BOCA DE LOBO DUPLA</t>
  </si>
  <si>
    <t xml:space="preserve">TOTAL DE UNIDADE DE BOCA DE LOBO DUPLA = </t>
  </si>
  <si>
    <t>UNIDADE TOTAL ACUMULADO DE BOCA DE LOBO TRIPLA</t>
  </si>
  <si>
    <t xml:space="preserve">TOTAL DE UNIDADE DE BOCA DE LOBO TRIPLA = </t>
  </si>
  <si>
    <t xml:space="preserve">VOLUME TOTAL ACUMULADO DE PASSEIO DE CONCRETO FCK=25,0MPA </t>
  </si>
  <si>
    <t>TOTAL DE VOLUME DE PASSEIO DE CONCRETO FCK 25,0 MPA =</t>
  </si>
  <si>
    <t>TRANSPORTE DE SOLO MOLE ALEM 2 KM</t>
  </si>
  <si>
    <t>1.7.3</t>
  </si>
  <si>
    <t>LOCAL LEGALIZADO PARA BOTA-FORA - RESÍDUO CLASSE IIB</t>
  </si>
  <si>
    <t>TON</t>
  </si>
  <si>
    <t>VOLUME TOTAL DE BOTA-FORA SUPRIMIDO =</t>
  </si>
  <si>
    <t>TOTAL DE VOLUME DE BASE DE PEDRA RACHÃO  =</t>
  </si>
  <si>
    <t>FUNDACAO DE ATERRO C/PED.RACHAO</t>
  </si>
  <si>
    <t>1.7.4.</t>
  </si>
  <si>
    <t>VOLUME TOTAL ACUMULADO DE BASE DE PEDRA RACHÃO</t>
  </si>
  <si>
    <t>VOLUME TOTAL ACUMULADO DE FUNDAÇÃO DE RACHÃO</t>
  </si>
  <si>
    <t>TOTAL DE VOLUME DE FUNDAÇÃO DE RACHÃO  =</t>
  </si>
  <si>
    <t>FORNECIMENTO E COLOCAÇÃO DE GABIÃO TIPO CAIXA, H = 0,50 M, DE MALHA 8 X 10CM, GALVANIZADO, DE FIO Ø = 2,7MM</t>
  </si>
  <si>
    <t>1.7.5</t>
  </si>
  <si>
    <t>VOLUME TOTAL ACUMULADO DE GABIÃO TIPO CAIXA H=0,50M</t>
  </si>
  <si>
    <t>TOTAL DE VOLUME DE GABIÃO TIPO CAIXA H=0,50M  =</t>
  </si>
  <si>
    <t>1.7.6</t>
  </si>
  <si>
    <t>FORNECIMENTO E COLOCAÇÃO DE GABIÃO TIPO CAIXA, H = 1,00M, DE MALHA 8 X 10CM, GALVANIZADO, DE FIO Ø = 2,7MM</t>
  </si>
  <si>
    <t>VOLUME TOTAL ACUMULADO DE GABIÃO TIPO CAIXA H=1,00M</t>
  </si>
  <si>
    <t>TOTAL DE VOLUME DE GABIÃO TIPO CAIXA H=1,00M  =</t>
  </si>
  <si>
    <t>VOLUME TOTAL ACUMULADO DE GABIÃO TIPO COLCHÃO RENO H=0,23M</t>
  </si>
  <si>
    <t>TOTAL DE VOLUME DE GABIÃO TIPO COLCHÃO RENO H=0,23M  =</t>
  </si>
  <si>
    <t>VOLUME TOTAL ACUMULADO DE ESCAVAÇÃO E CARGA DE MATERIAL DE 1/2A CATEGORIA</t>
  </si>
  <si>
    <t>TOTAL DE VOLUME DE ESCAVAÇÃO DE MATERIAL DE 1/2 CAT. =</t>
  </si>
  <si>
    <t xml:space="preserve">TRANSPORTE DE 1/2 CATEGORIA ALEM DE 15KM             </t>
  </si>
  <si>
    <t>1.7.11</t>
  </si>
  <si>
    <t>VOLUME TOTAL DE TRANSPORTE ALÉM DE 15KM =</t>
  </si>
  <si>
    <t>ILUMINAÇÃO PÚBLICA</t>
  </si>
  <si>
    <t>ADITIVO CONTRATUAL</t>
  </si>
  <si>
    <t>ADITIVO - TRAVESSIA DE FAUNA - CÓRREGO ITANGUÁ</t>
  </si>
  <si>
    <t>1.6.20</t>
  </si>
  <si>
    <t>TRANSPORTE DE SOLO MOLE ATE 2 KM</t>
  </si>
  <si>
    <t>VOLUME TOTAL ACUMULADO DE TRANSPORTE DE SOLO MOLE ATÉ 2KM</t>
  </si>
  <si>
    <t>ADITIVO - CONTENÇÃO DE MARGENS - GABIÕES</t>
  </si>
  <si>
    <t>1.7.13</t>
  </si>
  <si>
    <t>TOTAL DE VOLUME PARA TRANSPORTE DE SOLO MOLE ATÉ 2 KM  =</t>
  </si>
  <si>
    <t>1.7.14</t>
  </si>
  <si>
    <t>1.7.15</t>
  </si>
  <si>
    <t>REATERRO DE VALAS, INCLUSIVE COMPACTAÇÃO</t>
  </si>
  <si>
    <t>VOLUME TOTAL ACUMULADO DE TRANSPORTE DE MATERIAL DE 1/2A CATEGORIA</t>
  </si>
  <si>
    <t>VOLUME TOTAL ACUMULADO DE REATERRO DE VALAS INCLUSIVE COMPACTAÇÃO</t>
  </si>
  <si>
    <t>1.7.12</t>
  </si>
  <si>
    <t xml:space="preserve">COMPACTACAO DE ATERRO MAIOR/IGUAL 95% PS                                   </t>
  </si>
  <si>
    <t>VOLUME TOTAL ACUMULADO DE COMPACTAÇÃO DE ATERRO MAIOR/IGUAL 95% PS</t>
  </si>
  <si>
    <t>TOTAL DE VOLUME DE COMPACTAÇÃO DE ATERRO =</t>
  </si>
  <si>
    <t>TOTAL DE VOLUME PARA TRANSPORTE DE SOLO MOLE ATÉ 2KM  =</t>
  </si>
  <si>
    <t>1.6.21</t>
  </si>
  <si>
    <t>ANEL PRÉ MOLDADO DE CONCRETO COM Ø DE 2,50M</t>
  </si>
  <si>
    <t>METRAGEM TOTAL DE ANEL PRÉ MOLDADO DE CONCRETO COM Ø DE 2,50M</t>
  </si>
  <si>
    <t>TOTAL METRAGEM DE ANEL DE CONCRETO COM Ø DE 2,50M =</t>
  </si>
  <si>
    <t>1.6.22</t>
  </si>
  <si>
    <t>ANEL PRÉ MOLDADO DE CONCRETO COM Ø DE 2,00M</t>
  </si>
  <si>
    <t>METRAGEM TOTAL DE ANEL PRÉ MOLDADO DE CONCRETO COM Ø DE 2,00M</t>
  </si>
  <si>
    <t>TOTAL METRAGEM DE ANEL DE CONCRETO COM Ø DE 2,00M =</t>
  </si>
  <si>
    <t>1.6.24</t>
  </si>
  <si>
    <t xml:space="preserve">TUBO DE CONCRETO D=1,00M CLASSE PA-2 (TRAVESSIA SECA)              </t>
  </si>
  <si>
    <t xml:space="preserve">METRAGEM TOTAL DE TUBO DE CONCRETO D=1,00M CLASSE PA-2 (TRAVESSIA SECA)              </t>
  </si>
  <si>
    <t xml:space="preserve">TOTAL METRAGEM TUBO DE CONCRETO D=1,00M - (TRAV. SECA)  =  </t>
  </si>
  <si>
    <t>MURO DE ALA SIMPLES COM SAÍDA Ø1000mm (Tipo C1 – DER/SP)(TRAVESSIA SECA)</t>
  </si>
  <si>
    <t>METRAGEM TOTAL DE MURO DE ALA SIMPLES COM SAÍDA Ø1000mm  (TRAVESSIA SECA)</t>
  </si>
  <si>
    <t>TOTAL METRAGEM MURO DE ALA SIMPLES COM SAÍDA Ø1000mm =</t>
  </si>
  <si>
    <t xml:space="preserve">VOLUME TOTAL ACUMULADO DE ESCAVAÇÃO MECANICA </t>
  </si>
  <si>
    <t xml:space="preserve">TOTAL DE VOLUME DE ESCAVAÇÃO MECÂNICA = </t>
  </si>
  <si>
    <t>VOLUME TOTAL ACUMULADO DE CARGA E REMOÇÃO DE TERRA ATÉ 1KM</t>
  </si>
  <si>
    <t>TOTAL DE VOLUME PARA CARGA E REMOÇÃO DE TERRA ATÉ 1KM =</t>
  </si>
  <si>
    <t>TOTAL DE VOLUME PARA REATERRO DE VALAS  =</t>
  </si>
  <si>
    <t>1.6.2</t>
  </si>
  <si>
    <t>1.6.4</t>
  </si>
  <si>
    <t>1.6.5</t>
  </si>
  <si>
    <t>1.6.6</t>
  </si>
  <si>
    <t>1.6.8</t>
  </si>
  <si>
    <t xml:space="preserve">SUB-BASE OU BASE DE BICA CORRIDA          </t>
  </si>
  <si>
    <t>VOLUME TOTAL ACUMULADO DE SUB-BASE OU BASE DE BICA CORRIDA</t>
  </si>
  <si>
    <t>TOTAL DE VOLUME DE DE SUB-BASE OU BASE DE BICA CORRIDA =</t>
  </si>
  <si>
    <t>1.6.9</t>
  </si>
  <si>
    <t>CONCRETO FCK 18,0 MPA</t>
  </si>
  <si>
    <t>VOLUME TOTAL ACUMULADO DE CONCRETO FCK 18,0 MPA</t>
  </si>
  <si>
    <t>TOTAL DE VOLUME DE CONCRETO FCK 18,0 MPA =</t>
  </si>
  <si>
    <t>1.6.10</t>
  </si>
  <si>
    <t>ADUELAS PRÉ MOLDADAS DE CONCRETO 2x □2,00x2,00 M BIPARTIDAS - Aterro de 1,0m</t>
  </si>
  <si>
    <t>METRAGEM TOTAL ACUMULADO DE ADUELAS PRÉ MOLDADAS DE CONCRETO 2x □2,00x2,00</t>
  </si>
  <si>
    <t>TOTAL DE METRAGEM DE ADUELA PRÉ MOLDADA 2,00X2,00 M =</t>
  </si>
  <si>
    <t>1.6.17</t>
  </si>
  <si>
    <t>1.6.19</t>
  </si>
  <si>
    <t xml:space="preserve">TUBO DE CONCRETO D=1,50M CLASSE PA-2            </t>
  </si>
  <si>
    <t xml:space="preserve">METRAGEM TOTAL ACUMULADO DE TUBO DE CONCRETO D=1,50M CLASSE PA-2            </t>
  </si>
  <si>
    <t>TOTAL DE METRAGEM DE TUBO DE CONCRETO D=1,50M  =</t>
  </si>
  <si>
    <t>1.3.13</t>
  </si>
  <si>
    <t>DEMOLIÇÃO DE CONCRETO ARMADO</t>
  </si>
  <si>
    <t>VOLUME TOTAL ACUMULADO DE DEMOLIÇÃO DE CONCRETO ARMADO</t>
  </si>
  <si>
    <t>TOTAL DE VOLUME DE DEMOLIÇÃO DE CONCRETO ARMADO =</t>
  </si>
  <si>
    <t>Inclusão de 23,62 M³ do concreto utilizado no muro de gabião 1B.</t>
  </si>
  <si>
    <t>MEDIÇÃO: 16° MEDIÇÃO.REV01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</si>
</sst>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&quot;R$ &quot;* #,##0.00_-;&quot;-R$ &quot;* #,##0.00_-;_-&quot;R$ &quot;* \-??_-;_-@_-"/>
    <numFmt numFmtId="165" formatCode="_-* #,##0.00_-;\-* #,##0.00_-;_-* \-??_-;_-@_-"/>
    <numFmt numFmtId="166" formatCode="#,##0.00_);\(#,##0.00\)"/>
    <numFmt numFmtId="167" formatCode="#,##0.000"/>
  </numFmts>
  <fonts count="20" x14ac:knownFonts="1"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sz val="10"/>
      <name val="MS Sans Serif"/>
      <family val="2"/>
      <charset val="1"/>
    </font>
    <font>
      <sz val="12"/>
      <color rgb="FF000000"/>
      <name val="Arial"/>
      <family val="2"/>
      <charset val="1"/>
    </font>
    <font>
      <b/>
      <sz val="12"/>
      <color rgb="FF000000"/>
      <name val="Arial"/>
      <family val="2"/>
      <charset val="1"/>
    </font>
    <font>
      <b/>
      <sz val="12"/>
      <name val="Arial"/>
      <family val="2"/>
      <charset val="1"/>
    </font>
    <font>
      <b/>
      <sz val="12"/>
      <color rgb="FFFF0000"/>
      <name val="Arial"/>
      <family val="2"/>
      <charset val="1"/>
    </font>
    <font>
      <sz val="12"/>
      <color rgb="FFFF0000"/>
      <name val="Arial"/>
      <family val="2"/>
      <charset val="1"/>
    </font>
    <font>
      <sz val="12"/>
      <name val="Arial"/>
      <family val="2"/>
      <charset val="1"/>
    </font>
    <font>
      <sz val="11"/>
      <color rgb="FF000000"/>
      <name val="Calibri"/>
      <family val="2"/>
      <charset val="1"/>
    </font>
    <font>
      <sz val="12"/>
      <color rgb="FF000000"/>
      <name val="Arial"/>
      <family val="2"/>
    </font>
    <font>
      <b/>
      <sz val="12"/>
      <name val="Arial"/>
      <family val="2"/>
    </font>
    <font>
      <sz val="12"/>
      <name val="Arial"/>
      <family val="2"/>
    </font>
    <font>
      <b/>
      <sz val="12"/>
      <color theme="1"/>
      <name val="Arial"/>
      <family val="2"/>
    </font>
    <font>
      <sz val="12"/>
      <color rgb="FFFF0000"/>
      <name val="Arial"/>
      <family val="2"/>
    </font>
    <font>
      <sz val="12"/>
      <color theme="1"/>
      <name val="Arial"/>
      <family val="2"/>
    </font>
    <font>
      <i/>
      <u/>
      <sz val="12"/>
      <name val="Arial"/>
      <family val="2"/>
    </font>
    <font>
      <b/>
      <sz val="12"/>
      <color rgb="FF000000"/>
      <name val="Arial"/>
      <family val="2"/>
    </font>
    <font>
      <sz val="11"/>
      <name val="Calibri"/>
      <family val="2"/>
      <charset val="1"/>
    </font>
    <font>
      <b/>
      <sz val="12"/>
      <color rgb="FFFF0000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rgb="FFFFFFCC"/>
      </patternFill>
    </fill>
    <fill>
      <patternFill patternType="solid">
        <fgColor theme="7" tint="0.59999389629810485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6">
    <xf numFmtId="0" fontId="0" fillId="0" borderId="0"/>
    <xf numFmtId="164" fontId="9" fillId="0" borderId="0" applyBorder="0" applyProtection="0"/>
    <xf numFmtId="164" fontId="9" fillId="0" borderId="0" applyBorder="0" applyProtection="0"/>
    <xf numFmtId="0" fontId="1" fillId="0" borderId="0"/>
    <xf numFmtId="0" fontId="1" fillId="0" borderId="0"/>
    <xf numFmtId="0" fontId="1" fillId="0" borderId="0"/>
    <xf numFmtId="0" fontId="2" fillId="0" borderId="0"/>
    <xf numFmtId="0" fontId="1" fillId="0" borderId="0"/>
    <xf numFmtId="9" fontId="9" fillId="0" borderId="0" applyBorder="0" applyProtection="0"/>
    <xf numFmtId="9" fontId="2" fillId="0" borderId="0" applyBorder="0" applyProtection="0"/>
    <xf numFmtId="165" fontId="9" fillId="0" borderId="0" applyBorder="0" applyProtection="0"/>
    <xf numFmtId="165" fontId="9" fillId="0" borderId="0" applyBorder="0" applyProtection="0"/>
    <xf numFmtId="165" fontId="9" fillId="0" borderId="0" applyBorder="0" applyProtection="0"/>
    <xf numFmtId="165" fontId="9" fillId="0" borderId="0" applyBorder="0" applyProtection="0"/>
    <xf numFmtId="166" fontId="2" fillId="0" borderId="0" applyBorder="0" applyProtection="0"/>
    <xf numFmtId="39" fontId="2" fillId="0" borderId="0" applyBorder="0" applyProtection="0"/>
  </cellStyleXfs>
  <cellXfs count="525">
    <xf numFmtId="0" fontId="0" fillId="0" borderId="0" xfId="0"/>
    <xf numFmtId="0" fontId="3" fillId="2" borderId="1" xfId="0" applyFont="1" applyFill="1" applyBorder="1"/>
    <xf numFmtId="0" fontId="3" fillId="2" borderId="2" xfId="0" applyFont="1" applyFill="1" applyBorder="1"/>
    <xf numFmtId="0" fontId="3" fillId="2" borderId="0" xfId="0" applyFont="1" applyFill="1"/>
    <xf numFmtId="0" fontId="0" fillId="2" borderId="0" xfId="0" applyFill="1"/>
    <xf numFmtId="0" fontId="3" fillId="2" borderId="4" xfId="0" applyFont="1" applyFill="1" applyBorder="1"/>
    <xf numFmtId="0" fontId="3" fillId="2" borderId="0" xfId="0" applyFont="1" applyFill="1" applyBorder="1"/>
    <xf numFmtId="0" fontId="3" fillId="2" borderId="7" xfId="0" applyFont="1" applyFill="1" applyBorder="1"/>
    <xf numFmtId="0" fontId="3" fillId="2" borderId="3" xfId="0" applyFont="1" applyFill="1" applyBorder="1"/>
    <xf numFmtId="0" fontId="3" fillId="2" borderId="8" xfId="0" applyFont="1" applyFill="1" applyBorder="1"/>
    <xf numFmtId="0" fontId="3" fillId="2" borderId="9" xfId="0" applyFont="1" applyFill="1" applyBorder="1"/>
    <xf numFmtId="0" fontId="3" fillId="2" borderId="5" xfId="0" applyFont="1" applyFill="1" applyBorder="1"/>
    <xf numFmtId="0" fontId="4" fillId="2" borderId="6" xfId="0" applyFont="1" applyFill="1" applyBorder="1" applyAlignment="1">
      <alignment vertical="center"/>
    </xf>
    <xf numFmtId="0" fontId="4" fillId="2" borderId="6" xfId="0" applyFont="1" applyFill="1" applyBorder="1" applyAlignment="1">
      <alignment horizontal="center" vertical="center" wrapText="1"/>
    </xf>
    <xf numFmtId="4" fontId="4" fillId="2" borderId="6" xfId="0" applyNumberFormat="1" applyFont="1" applyFill="1" applyBorder="1" applyAlignment="1">
      <alignment horizontal="center" vertical="center"/>
    </xf>
    <xf numFmtId="0" fontId="3" fillId="2" borderId="6" xfId="0" applyFont="1" applyFill="1" applyBorder="1"/>
    <xf numFmtId="0" fontId="4" fillId="2" borderId="6" xfId="0" applyFont="1" applyFill="1" applyBorder="1" applyAlignment="1">
      <alignment horizontal="left" vertical="center"/>
    </xf>
    <xf numFmtId="0" fontId="4" fillId="2" borderId="11" xfId="0" applyFont="1" applyFill="1" applyBorder="1" applyAlignment="1">
      <alignment horizontal="left" vertical="center"/>
    </xf>
    <xf numFmtId="0" fontId="4" fillId="2" borderId="12" xfId="0" applyFont="1" applyFill="1" applyBorder="1" applyAlignment="1">
      <alignment horizontal="left" vertical="center"/>
    </xf>
    <xf numFmtId="2" fontId="4" fillId="2" borderId="6" xfId="0" applyNumberFormat="1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4" fillId="2" borderId="13" xfId="0" applyFont="1" applyFill="1" applyBorder="1" applyAlignment="1">
      <alignment horizontal="center"/>
    </xf>
    <xf numFmtId="0" fontId="8" fillId="2" borderId="6" xfId="0" applyFont="1" applyFill="1" applyBorder="1"/>
    <xf numFmtId="0" fontId="4" fillId="2" borderId="11" xfId="0" applyFont="1" applyFill="1" applyBorder="1" applyAlignment="1">
      <alignment horizontal="left"/>
    </xf>
    <xf numFmtId="4" fontId="3" fillId="2" borderId="12" xfId="0" applyNumberFormat="1" applyFont="1" applyFill="1" applyBorder="1" applyAlignment="1">
      <alignment horizontal="center"/>
    </xf>
    <xf numFmtId="0" fontId="4" fillId="2" borderId="9" xfId="0" applyFont="1" applyFill="1" applyBorder="1" applyAlignment="1">
      <alignment horizontal="center"/>
    </xf>
    <xf numFmtId="0" fontId="10" fillId="2" borderId="12" xfId="0" applyFont="1" applyFill="1" applyBorder="1" applyAlignment="1">
      <alignment horizontal="center"/>
    </xf>
    <xf numFmtId="0" fontId="3" fillId="2" borderId="11" xfId="0" applyFont="1" applyFill="1" applyBorder="1" applyAlignment="1"/>
    <xf numFmtId="0" fontId="3" fillId="2" borderId="12" xfId="0" applyFont="1" applyFill="1" applyBorder="1" applyAlignment="1"/>
    <xf numFmtId="0" fontId="3" fillId="2" borderId="12" xfId="0" applyFont="1" applyFill="1" applyBorder="1" applyAlignment="1">
      <alignment horizontal="center" vertical="center"/>
    </xf>
    <xf numFmtId="2" fontId="3" fillId="2" borderId="12" xfId="0" applyNumberFormat="1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left"/>
    </xf>
    <xf numFmtId="0" fontId="4" fillId="2" borderId="13" xfId="0" applyFont="1" applyFill="1" applyBorder="1" applyAlignment="1">
      <alignment horizontal="left"/>
    </xf>
    <xf numFmtId="4" fontId="8" fillId="2" borderId="12" xfId="0" applyNumberFormat="1" applyFont="1" applyFill="1" applyBorder="1" applyAlignment="1">
      <alignment horizontal="left" vertical="center" wrapText="1"/>
    </xf>
    <xf numFmtId="0" fontId="5" fillId="2" borderId="13" xfId="0" applyFont="1" applyFill="1" applyBorder="1" applyAlignment="1">
      <alignment vertical="center" wrapText="1"/>
    </xf>
    <xf numFmtId="4" fontId="5" fillId="2" borderId="12" xfId="0" applyNumberFormat="1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left" vertical="center" wrapText="1"/>
    </xf>
    <xf numFmtId="0" fontId="4" fillId="2" borderId="12" xfId="0" applyFont="1" applyFill="1" applyBorder="1" applyAlignment="1">
      <alignment horizontal="left" vertical="center" wrapText="1"/>
    </xf>
    <xf numFmtId="0" fontId="4" fillId="2" borderId="13" xfId="0" applyFont="1" applyFill="1" applyBorder="1" applyAlignment="1">
      <alignment horizontal="left" vertical="center" wrapText="1"/>
    </xf>
    <xf numFmtId="2" fontId="3" fillId="2" borderId="12" xfId="0" applyNumberFormat="1" applyFont="1" applyFill="1" applyBorder="1" applyAlignment="1">
      <alignment horizontal="left"/>
    </xf>
    <xf numFmtId="0" fontId="8" fillId="2" borderId="11" xfId="0" applyFont="1" applyFill="1" applyBorder="1" applyAlignment="1">
      <alignment vertical="center"/>
    </xf>
    <xf numFmtId="0" fontId="8" fillId="2" borderId="12" xfId="0" applyFont="1" applyFill="1" applyBorder="1" applyAlignment="1">
      <alignment vertical="center"/>
    </xf>
    <xf numFmtId="4" fontId="4" fillId="2" borderId="12" xfId="0" applyNumberFormat="1" applyFont="1" applyFill="1" applyBorder="1" applyAlignment="1">
      <alignment horizontal="center" vertical="center" wrapText="1"/>
    </xf>
    <xf numFmtId="0" fontId="4" fillId="2" borderId="12" xfId="0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center" vertical="center" wrapText="1"/>
    </xf>
    <xf numFmtId="4" fontId="3" fillId="2" borderId="12" xfId="0" applyNumberFormat="1" applyFont="1" applyFill="1" applyBorder="1" applyAlignment="1">
      <alignment horizontal="center" vertical="center" wrapText="1"/>
    </xf>
    <xf numFmtId="2" fontId="3" fillId="2" borderId="12" xfId="0" applyNumberFormat="1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 vertical="center" wrapText="1"/>
    </xf>
    <xf numFmtId="4" fontId="4" fillId="2" borderId="11" xfId="0" applyNumberFormat="1" applyFont="1" applyFill="1" applyBorder="1"/>
    <xf numFmtId="0" fontId="11" fillId="2" borderId="11" xfId="0" applyFont="1" applyFill="1" applyBorder="1" applyAlignment="1">
      <alignment vertical="center"/>
    </xf>
    <xf numFmtId="4" fontId="8" fillId="2" borderId="12" xfId="0" applyNumberFormat="1" applyFont="1" applyFill="1" applyBorder="1" applyAlignment="1">
      <alignment horizontal="center" vertical="center"/>
    </xf>
    <xf numFmtId="0" fontId="0" fillId="2" borderId="0" xfId="0" applyFill="1" applyAlignment="1">
      <alignment horizontal="left"/>
    </xf>
    <xf numFmtId="4" fontId="10" fillId="2" borderId="11" xfId="0" applyNumberFormat="1" applyFont="1" applyFill="1" applyBorder="1" applyAlignment="1">
      <alignment horizontal="left"/>
    </xf>
    <xf numFmtId="4" fontId="10" fillId="2" borderId="12" xfId="0" applyNumberFormat="1" applyFont="1" applyFill="1" applyBorder="1" applyAlignment="1">
      <alignment horizontal="center" vertical="center" wrapText="1"/>
    </xf>
    <xf numFmtId="2" fontId="4" fillId="2" borderId="6" xfId="0" applyNumberFormat="1" applyFont="1" applyFill="1" applyBorder="1" applyAlignment="1">
      <alignment horizontal="center" vertical="center"/>
    </xf>
    <xf numFmtId="0" fontId="8" fillId="2" borderId="12" xfId="0" quotePrefix="1" applyFont="1" applyFill="1" applyBorder="1" applyAlignment="1">
      <alignment vertical="center"/>
    </xf>
    <xf numFmtId="0" fontId="8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left" vertical="center"/>
    </xf>
    <xf numFmtId="4" fontId="4" fillId="2" borderId="12" xfId="0" applyNumberFormat="1" applyFont="1" applyFill="1" applyBorder="1" applyAlignment="1"/>
    <xf numFmtId="4" fontId="3" fillId="2" borderId="11" xfId="0" applyNumberFormat="1" applyFont="1" applyFill="1" applyBorder="1" applyAlignment="1">
      <alignment horizontal="left"/>
    </xf>
    <xf numFmtId="4" fontId="17" fillId="2" borderId="11" xfId="0" applyNumberFormat="1" applyFont="1" applyFill="1" applyBorder="1" applyAlignment="1">
      <alignment horizontal="left"/>
    </xf>
    <xf numFmtId="2" fontId="3" fillId="2" borderId="11" xfId="0" applyNumberFormat="1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left" vertical="center"/>
    </xf>
    <xf numFmtId="4" fontId="3" fillId="2" borderId="13" xfId="0" applyNumberFormat="1" applyFont="1" applyFill="1" applyBorder="1" applyAlignment="1">
      <alignment horizontal="left"/>
    </xf>
    <xf numFmtId="164" fontId="4" fillId="2" borderId="11" xfId="1" applyFont="1" applyFill="1" applyBorder="1" applyAlignment="1" applyProtection="1"/>
    <xf numFmtId="0" fontId="3" fillId="2" borderId="13" xfId="0" applyFont="1" applyFill="1" applyBorder="1" applyAlignment="1">
      <alignment horizontal="left" vertical="center"/>
    </xf>
    <xf numFmtId="4" fontId="19" fillId="2" borderId="12" xfId="0" applyNumberFormat="1" applyFont="1" applyFill="1" applyBorder="1" applyAlignment="1">
      <alignment horizontal="center" vertical="center"/>
    </xf>
    <xf numFmtId="4" fontId="19" fillId="2" borderId="12" xfId="0" applyNumberFormat="1" applyFont="1" applyFill="1" applyBorder="1" applyAlignment="1">
      <alignment horizontal="center" vertical="center" wrapText="1"/>
    </xf>
    <xf numFmtId="4" fontId="19" fillId="2" borderId="12" xfId="0" applyNumberFormat="1" applyFont="1" applyFill="1" applyBorder="1" applyAlignment="1">
      <alignment horizontal="center"/>
    </xf>
    <xf numFmtId="0" fontId="19" fillId="2" borderId="12" xfId="0" applyFont="1" applyFill="1" applyBorder="1" applyAlignment="1">
      <alignment horizontal="center"/>
    </xf>
    <xf numFmtId="4" fontId="4" fillId="2" borderId="12" xfId="0" applyNumberFormat="1" applyFont="1" applyFill="1" applyBorder="1" applyAlignment="1">
      <alignment horizontal="left" vertical="center" wrapText="1"/>
    </xf>
    <xf numFmtId="2" fontId="3" fillId="2" borderId="11" xfId="0" applyNumberFormat="1" applyFont="1" applyFill="1" applyBorder="1" applyAlignment="1">
      <alignment horizontal="center"/>
    </xf>
    <xf numFmtId="2" fontId="5" fillId="2" borderId="12" xfId="0" applyNumberFormat="1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vertical="center" wrapText="1"/>
    </xf>
    <xf numFmtId="0" fontId="6" fillId="2" borderId="11" xfId="0" applyFont="1" applyFill="1" applyBorder="1" applyAlignment="1">
      <alignment horizontal="left" vertical="center"/>
    </xf>
    <xf numFmtId="0" fontId="8" fillId="2" borderId="11" xfId="0" applyFont="1" applyFill="1" applyBorder="1" applyAlignment="1">
      <alignment horizontal="left" vertical="center"/>
    </xf>
    <xf numFmtId="2" fontId="8" fillId="2" borderId="12" xfId="0" applyNumberFormat="1" applyFont="1" applyFill="1" applyBorder="1" applyAlignment="1">
      <alignment horizontal="center" vertical="center" wrapText="1"/>
    </xf>
    <xf numFmtId="0" fontId="7" fillId="2" borderId="11" xfId="0" applyFont="1" applyFill="1" applyBorder="1" applyAlignment="1">
      <alignment horizontal="left" vertical="center"/>
    </xf>
    <xf numFmtId="164" fontId="9" fillId="2" borderId="12" xfId="1" applyFill="1" applyBorder="1" applyAlignment="1">
      <alignment horizontal="left"/>
    </xf>
    <xf numFmtId="2" fontId="7" fillId="2" borderId="12" xfId="0" applyNumberFormat="1" applyFont="1" applyFill="1" applyBorder="1" applyAlignment="1">
      <alignment horizontal="center" vertical="center" wrapText="1"/>
    </xf>
    <xf numFmtId="164" fontId="18" fillId="2" borderId="12" xfId="1" applyFont="1" applyFill="1" applyBorder="1" applyAlignment="1">
      <alignment horizontal="left"/>
    </xf>
    <xf numFmtId="0" fontId="5" fillId="2" borderId="11" xfId="0" applyFont="1" applyFill="1" applyBorder="1" applyAlignment="1">
      <alignment horizontal="left" vertical="center"/>
    </xf>
    <xf numFmtId="0" fontId="13" fillId="2" borderId="6" xfId="0" applyFont="1" applyFill="1" applyBorder="1" applyAlignment="1">
      <alignment horizontal="center" vertical="center"/>
    </xf>
    <xf numFmtId="0" fontId="15" fillId="2" borderId="6" xfId="0" applyFont="1" applyFill="1" applyBorder="1"/>
    <xf numFmtId="0" fontId="15" fillId="2" borderId="6" xfId="0" applyFont="1" applyFill="1" applyBorder="1" applyAlignment="1">
      <alignment horizontal="center"/>
    </xf>
    <xf numFmtId="0" fontId="5" fillId="2" borderId="11" xfId="0" applyFont="1" applyFill="1" applyBorder="1" applyAlignment="1">
      <alignment vertical="center"/>
    </xf>
    <xf numFmtId="0" fontId="15" fillId="2" borderId="6" xfId="0" applyFont="1" applyFill="1" applyBorder="1" applyAlignment="1">
      <alignment horizontal="center" vertical="center"/>
    </xf>
    <xf numFmtId="2" fontId="13" fillId="2" borderId="6" xfId="0" applyNumberFormat="1" applyFont="1" applyFill="1" applyBorder="1" applyAlignment="1">
      <alignment horizontal="center"/>
    </xf>
    <xf numFmtId="4" fontId="12" fillId="2" borderId="6" xfId="0" applyNumberFormat="1" applyFont="1" applyFill="1" applyBorder="1" applyAlignment="1" applyProtection="1">
      <alignment horizontal="center" vertical="center"/>
      <protection locked="0"/>
    </xf>
    <xf numFmtId="4" fontId="16" fillId="2" borderId="11" xfId="0" applyNumberFormat="1" applyFont="1" applyFill="1" applyBorder="1" applyAlignment="1" applyProtection="1">
      <alignment vertical="center"/>
      <protection locked="0"/>
    </xf>
    <xf numFmtId="4" fontId="16" fillId="2" borderId="12" xfId="0" applyNumberFormat="1" applyFont="1" applyFill="1" applyBorder="1" applyAlignment="1" applyProtection="1">
      <alignment vertical="center"/>
      <protection locked="0"/>
    </xf>
    <xf numFmtId="4" fontId="12" fillId="2" borderId="12" xfId="0" applyNumberFormat="1" applyFont="1" applyFill="1" applyBorder="1" applyAlignment="1" applyProtection="1">
      <alignment vertical="center"/>
      <protection locked="0"/>
    </xf>
    <xf numFmtId="4" fontId="12" fillId="2" borderId="12" xfId="0" applyNumberFormat="1" applyFont="1" applyFill="1" applyBorder="1" applyAlignment="1" applyProtection="1">
      <alignment horizontal="center" vertical="center" readingOrder="1"/>
      <protection locked="0"/>
    </xf>
    <xf numFmtId="4" fontId="12" fillId="2" borderId="12" xfId="0" applyNumberFormat="1" applyFont="1" applyFill="1" applyBorder="1" applyAlignment="1" applyProtection="1">
      <alignment horizontal="center" vertical="center"/>
      <protection locked="0"/>
    </xf>
    <xf numFmtId="0" fontId="15" fillId="2" borderId="13" xfId="0" applyFont="1" applyFill="1" applyBorder="1" applyAlignment="1">
      <alignment horizontal="center"/>
    </xf>
    <xf numFmtId="0" fontId="10" fillId="2" borderId="13" xfId="0" applyFont="1" applyFill="1" applyBorder="1" applyAlignment="1">
      <alignment horizontal="center"/>
    </xf>
    <xf numFmtId="0" fontId="4" fillId="2" borderId="11" xfId="0" applyFont="1" applyFill="1" applyBorder="1" applyAlignment="1"/>
    <xf numFmtId="0" fontId="4" fillId="2" borderId="12" xfId="0" applyFont="1" applyFill="1" applyBorder="1" applyAlignment="1"/>
    <xf numFmtId="0" fontId="4" fillId="2" borderId="13" xfId="0" applyFont="1" applyFill="1" applyBorder="1" applyAlignment="1"/>
    <xf numFmtId="2" fontId="4" fillId="2" borderId="12" xfId="0" applyNumberFormat="1" applyFont="1" applyFill="1" applyBorder="1" applyAlignment="1"/>
    <xf numFmtId="0" fontId="17" fillId="2" borderId="11" xfId="0" applyFont="1" applyFill="1" applyBorder="1" applyAlignment="1">
      <alignment horizontal="left"/>
    </xf>
    <xf numFmtId="4" fontId="17" fillId="2" borderId="12" xfId="0" applyNumberFormat="1" applyFont="1" applyFill="1" applyBorder="1" applyAlignment="1">
      <alignment horizontal="center" vertical="center" wrapText="1"/>
    </xf>
    <xf numFmtId="167" fontId="3" fillId="2" borderId="12" xfId="0" applyNumberFormat="1" applyFont="1" applyFill="1" applyBorder="1" applyAlignment="1">
      <alignment horizontal="center" vertical="center" wrapText="1"/>
    </xf>
    <xf numFmtId="0" fontId="3" fillId="2" borderId="13" xfId="0" applyFont="1" applyFill="1" applyBorder="1"/>
    <xf numFmtId="0" fontId="10" fillId="2" borderId="12" xfId="0" applyFont="1" applyFill="1" applyBorder="1" applyAlignment="1">
      <alignment horizontal="left" vertical="center" wrapText="1"/>
    </xf>
    <xf numFmtId="2" fontId="10" fillId="2" borderId="12" xfId="0" applyNumberFormat="1" applyFont="1" applyFill="1" applyBorder="1" applyAlignment="1">
      <alignment horizontal="left" vertical="center" wrapText="1"/>
    </xf>
    <xf numFmtId="0" fontId="17" fillId="2" borderId="11" xfId="0" applyFont="1" applyFill="1" applyBorder="1" applyAlignment="1">
      <alignment horizontal="left" vertical="center"/>
    </xf>
    <xf numFmtId="2" fontId="3" fillId="2" borderId="12" xfId="0" applyNumberFormat="1" applyFont="1" applyFill="1" applyBorder="1" applyAlignment="1">
      <alignment horizontal="center"/>
    </xf>
    <xf numFmtId="4" fontId="10" fillId="2" borderId="12" xfId="0" applyNumberFormat="1" applyFont="1" applyFill="1" applyBorder="1" applyAlignment="1">
      <alignment horizontal="left" vertical="center" wrapText="1"/>
    </xf>
    <xf numFmtId="2" fontId="8" fillId="2" borderId="12" xfId="0" applyNumberFormat="1" applyFont="1" applyFill="1" applyBorder="1" applyAlignment="1">
      <alignment vertical="center"/>
    </xf>
    <xf numFmtId="2" fontId="17" fillId="2" borderId="12" xfId="0" applyNumberFormat="1" applyFont="1" applyFill="1" applyBorder="1" applyAlignment="1">
      <alignment horizontal="left" vertical="center" wrapText="1"/>
    </xf>
    <xf numFmtId="4" fontId="17" fillId="2" borderId="12" xfId="0" applyNumberFormat="1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left"/>
    </xf>
    <xf numFmtId="0" fontId="5" fillId="2" borderId="11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center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4" fillId="2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4" fontId="4" fillId="2" borderId="11" xfId="0" applyNumberFormat="1" applyFont="1" applyFill="1" applyBorder="1" applyAlignment="1">
      <alignment horizontal="left"/>
    </xf>
    <xf numFmtId="0" fontId="5" fillId="2" borderId="12" xfId="0" applyFont="1" applyFill="1" applyBorder="1" applyAlignment="1">
      <alignment horizontal="left" vertical="center" wrapText="1"/>
    </xf>
    <xf numFmtId="0" fontId="5" fillId="2" borderId="13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center" vertical="center" wrapText="1"/>
    </xf>
    <xf numFmtId="0" fontId="5" fillId="2" borderId="11" xfId="0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/>
    </xf>
    <xf numFmtId="0" fontId="8" fillId="2" borderId="13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12" fillId="2" borderId="11" xfId="0" quotePrefix="1" applyFont="1" applyFill="1" applyBorder="1" applyAlignment="1">
      <alignment horizontal="left" vertical="center" wrapText="1"/>
    </xf>
    <xf numFmtId="0" fontId="12" fillId="2" borderId="12" xfId="0" quotePrefix="1" applyFont="1" applyFill="1" applyBorder="1" applyAlignment="1">
      <alignment horizontal="left" vertical="center" wrapText="1"/>
    </xf>
    <xf numFmtId="0" fontId="12" fillId="2" borderId="13" xfId="0" quotePrefix="1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4" fontId="3" fillId="2" borderId="11" xfId="0" applyNumberFormat="1" applyFont="1" applyFill="1" applyBorder="1" applyAlignment="1">
      <alignment horizontal="center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5" fillId="2" borderId="12" xfId="0" applyFont="1" applyFill="1" applyBorder="1" applyAlignment="1">
      <alignment horizontal="left" vertical="center" wrapText="1"/>
    </xf>
    <xf numFmtId="0" fontId="5" fillId="2" borderId="13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center"/>
    </xf>
    <xf numFmtId="0" fontId="17" fillId="2" borderId="11" xfId="0" applyFont="1" applyFill="1" applyBorder="1" applyAlignment="1"/>
    <xf numFmtId="0" fontId="17" fillId="2" borderId="12" xfId="0" applyFont="1" applyFill="1" applyBorder="1" applyAlignment="1"/>
    <xf numFmtId="2" fontId="17" fillId="2" borderId="12" xfId="0" applyNumberFormat="1" applyFont="1" applyFill="1" applyBorder="1" applyAlignment="1">
      <alignment horizontal="left"/>
    </xf>
    <xf numFmtId="0" fontId="17" fillId="2" borderId="13" xfId="0" applyFont="1" applyFill="1" applyBorder="1" applyAlignment="1"/>
    <xf numFmtId="0" fontId="4" fillId="2" borderId="11" xfId="0" applyFont="1" applyFill="1" applyBorder="1" applyAlignment="1">
      <alignment vertical="center"/>
    </xf>
    <xf numFmtId="0" fontId="4" fillId="2" borderId="12" xfId="0" applyFont="1" applyFill="1" applyBorder="1" applyAlignment="1">
      <alignment vertical="center"/>
    </xf>
    <xf numFmtId="4" fontId="13" fillId="2" borderId="6" xfId="0" applyNumberFormat="1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center" vertical="center"/>
    </xf>
    <xf numFmtId="0" fontId="3" fillId="0" borderId="6" xfId="0" applyFont="1" applyFill="1" applyBorder="1"/>
    <xf numFmtId="0" fontId="3" fillId="0" borderId="11" xfId="0" applyFont="1" applyFill="1" applyBorder="1" applyAlignment="1">
      <alignment horizontal="center"/>
    </xf>
    <xf numFmtId="0" fontId="3" fillId="0" borderId="12" xfId="0" applyFont="1" applyFill="1" applyBorder="1" applyAlignment="1">
      <alignment horizontal="center"/>
    </xf>
    <xf numFmtId="0" fontId="3" fillId="0" borderId="13" xfId="0" applyFont="1" applyFill="1" applyBorder="1" applyAlignment="1">
      <alignment horizontal="center"/>
    </xf>
    <xf numFmtId="0" fontId="5" fillId="0" borderId="11" xfId="0" applyFont="1" applyFill="1" applyBorder="1" applyAlignment="1">
      <alignment vertical="center"/>
    </xf>
    <xf numFmtId="0" fontId="5" fillId="0" borderId="12" xfId="0" applyFont="1" applyFill="1" applyBorder="1" applyAlignment="1">
      <alignment vertical="center" wrapText="1"/>
    </xf>
    <xf numFmtId="0" fontId="5" fillId="0" borderId="12" xfId="0" applyFont="1" applyFill="1" applyBorder="1" applyAlignment="1">
      <alignment horizontal="left" vertical="center" wrapText="1"/>
    </xf>
    <xf numFmtId="4" fontId="3" fillId="0" borderId="11" xfId="0" applyNumberFormat="1" applyFont="1" applyFill="1" applyBorder="1" applyAlignment="1">
      <alignment horizontal="left"/>
    </xf>
    <xf numFmtId="4" fontId="3" fillId="0" borderId="12" xfId="0" applyNumberFormat="1" applyFont="1" applyFill="1" applyBorder="1" applyAlignment="1">
      <alignment horizontal="center" vertical="center" wrapText="1"/>
    </xf>
    <xf numFmtId="4" fontId="3" fillId="0" borderId="11" xfId="0" applyNumberFormat="1" applyFont="1" applyFill="1" applyBorder="1" applyAlignment="1">
      <alignment horizontal="center"/>
    </xf>
    <xf numFmtId="4" fontId="10" fillId="0" borderId="11" xfId="0" applyNumberFormat="1" applyFont="1" applyFill="1" applyBorder="1" applyAlignment="1">
      <alignment horizontal="left"/>
    </xf>
    <xf numFmtId="4" fontId="10" fillId="0" borderId="12" xfId="0" applyNumberFormat="1" applyFont="1" applyFill="1" applyBorder="1" applyAlignment="1">
      <alignment horizontal="center" vertical="center" wrapText="1"/>
    </xf>
    <xf numFmtId="0" fontId="10" fillId="0" borderId="13" xfId="0" applyFont="1" applyFill="1" applyBorder="1" applyAlignment="1">
      <alignment horizontal="center"/>
    </xf>
    <xf numFmtId="0" fontId="17" fillId="0" borderId="11" xfId="0" applyFont="1" applyFill="1" applyBorder="1" applyAlignment="1">
      <alignment horizontal="left"/>
    </xf>
    <xf numFmtId="0" fontId="3" fillId="0" borderId="11" xfId="0" applyFont="1" applyFill="1" applyBorder="1" applyAlignment="1">
      <alignment horizontal="left"/>
    </xf>
    <xf numFmtId="2" fontId="3" fillId="0" borderId="11" xfId="0" applyNumberFormat="1" applyFont="1" applyFill="1" applyBorder="1" applyAlignment="1">
      <alignment horizontal="center"/>
    </xf>
    <xf numFmtId="167" fontId="3" fillId="0" borderId="12" xfId="0" applyNumberFormat="1" applyFont="1" applyFill="1" applyBorder="1" applyAlignment="1">
      <alignment horizontal="center" vertical="center" wrapText="1"/>
    </xf>
    <xf numFmtId="4" fontId="3" fillId="0" borderId="12" xfId="0" applyNumberFormat="1" applyFont="1" applyFill="1" applyBorder="1" applyAlignment="1">
      <alignment horizontal="center"/>
    </xf>
    <xf numFmtId="0" fontId="17" fillId="0" borderId="11" xfId="0" applyFont="1" applyFill="1" applyBorder="1" applyAlignment="1">
      <alignment horizontal="center"/>
    </xf>
    <xf numFmtId="0" fontId="17" fillId="0" borderId="12" xfId="0" applyFont="1" applyFill="1" applyBorder="1" applyAlignment="1">
      <alignment horizontal="center"/>
    </xf>
    <xf numFmtId="4" fontId="17" fillId="0" borderId="11" xfId="0" applyNumberFormat="1" applyFont="1" applyFill="1" applyBorder="1" applyAlignment="1">
      <alignment horizontal="left"/>
    </xf>
    <xf numFmtId="4" fontId="17" fillId="0" borderId="12" xfId="0" applyNumberFormat="1" applyFont="1" applyFill="1" applyBorder="1" applyAlignment="1">
      <alignment horizontal="center" vertical="center" wrapText="1"/>
    </xf>
    <xf numFmtId="2" fontId="7" fillId="2" borderId="11" xfId="0" applyNumberFormat="1" applyFont="1" applyFill="1" applyBorder="1" applyAlignment="1">
      <alignment horizontal="center"/>
    </xf>
    <xf numFmtId="0" fontId="8" fillId="2" borderId="12" xfId="0" applyFont="1" applyFill="1" applyBorder="1" applyAlignment="1">
      <alignment vertical="center" wrapText="1"/>
    </xf>
    <xf numFmtId="2" fontId="3" fillId="2" borderId="11" xfId="0" applyNumberFormat="1" applyFont="1" applyFill="1" applyBorder="1" applyAlignment="1"/>
    <xf numFmtId="2" fontId="3" fillId="2" borderId="12" xfId="0" applyNumberFormat="1" applyFont="1" applyFill="1" applyBorder="1" applyAlignment="1"/>
    <xf numFmtId="0" fontId="12" fillId="2" borderId="12" xfId="0" applyFont="1" applyFill="1" applyBorder="1" applyAlignment="1">
      <alignment vertical="center" wrapText="1"/>
    </xf>
    <xf numFmtId="0" fontId="3" fillId="2" borderId="13" xfId="0" applyFont="1" applyFill="1" applyBorder="1" applyAlignment="1"/>
    <xf numFmtId="2" fontId="17" fillId="2" borderId="11" xfId="0" applyNumberFormat="1" applyFont="1" applyFill="1" applyBorder="1" applyAlignment="1"/>
    <xf numFmtId="2" fontId="17" fillId="2" borderId="12" xfId="0" applyNumberFormat="1" applyFont="1" applyFill="1" applyBorder="1" applyAlignment="1"/>
    <xf numFmtId="0" fontId="17" fillId="2" borderId="12" xfId="0" applyFont="1" applyFill="1" applyBorder="1" applyAlignment="1">
      <alignment horizontal="left"/>
    </xf>
    <xf numFmtId="2" fontId="4" fillId="2" borderId="12" xfId="0" applyNumberFormat="1" applyFont="1" applyFill="1" applyBorder="1" applyAlignment="1">
      <alignment horizontal="center" vertical="center" wrapText="1"/>
    </xf>
    <xf numFmtId="0" fontId="12" fillId="2" borderId="11" xfId="0" applyFont="1" applyFill="1" applyBorder="1" applyAlignment="1">
      <alignment vertical="center"/>
    </xf>
    <xf numFmtId="0" fontId="12" fillId="2" borderId="12" xfId="0" applyFont="1" applyFill="1" applyBorder="1" applyAlignment="1">
      <alignment vertical="center"/>
    </xf>
    <xf numFmtId="0" fontId="4" fillId="2" borderId="11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left"/>
    </xf>
    <xf numFmtId="4" fontId="3" fillId="2" borderId="11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3" fillId="2" borderId="1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4" fontId="3" fillId="2" borderId="11" xfId="0" applyNumberFormat="1" applyFont="1" applyFill="1" applyBorder="1" applyAlignment="1">
      <alignment horizontal="center"/>
    </xf>
    <xf numFmtId="0" fontId="4" fillId="0" borderId="6" xfId="0" applyFont="1" applyFill="1" applyBorder="1" applyAlignment="1">
      <alignment horizontal="center" vertical="center"/>
    </xf>
    <xf numFmtId="0" fontId="4" fillId="0" borderId="11" xfId="0" applyFont="1" applyFill="1" applyBorder="1" applyAlignment="1">
      <alignment vertical="center"/>
    </xf>
    <xf numFmtId="0" fontId="4" fillId="0" borderId="12" xfId="0" applyFont="1" applyFill="1" applyBorder="1" applyAlignment="1">
      <alignment vertical="center"/>
    </xf>
    <xf numFmtId="0" fontId="4" fillId="0" borderId="6" xfId="0" applyFont="1" applyFill="1" applyBorder="1" applyAlignment="1">
      <alignment horizontal="center" vertical="center" wrapText="1"/>
    </xf>
    <xf numFmtId="4" fontId="4" fillId="0" borderId="6" xfId="0" applyNumberFormat="1" applyFont="1" applyFill="1" applyBorder="1" applyAlignment="1">
      <alignment horizontal="center" vertical="center"/>
    </xf>
    <xf numFmtId="0" fontId="3" fillId="0" borderId="0" xfId="0" applyFont="1" applyFill="1"/>
    <xf numFmtId="0" fontId="0" fillId="0" borderId="0" xfId="0" applyFill="1"/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4" fontId="3" fillId="2" borderId="11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center" vertical="center"/>
    </xf>
    <xf numFmtId="0" fontId="4" fillId="4" borderId="6" xfId="0" applyFont="1" applyFill="1" applyBorder="1" applyAlignment="1">
      <alignment horizontal="center" vertical="center"/>
    </xf>
    <xf numFmtId="4" fontId="4" fillId="4" borderId="6" xfId="0" applyNumberFormat="1" applyFont="1" applyFill="1" applyBorder="1" applyAlignment="1">
      <alignment horizontal="center" vertical="center"/>
    </xf>
    <xf numFmtId="0" fontId="4" fillId="4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/>
    </xf>
    <xf numFmtId="0" fontId="7" fillId="2" borderId="11" xfId="0" applyFont="1" applyFill="1" applyBorder="1" applyAlignment="1">
      <alignment horizontal="left" vertical="center" wrapText="1"/>
    </xf>
    <xf numFmtId="0" fontId="3" fillId="2" borderId="13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left"/>
    </xf>
    <xf numFmtId="0" fontId="5" fillId="2" borderId="13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left"/>
    </xf>
    <xf numFmtId="0" fontId="5" fillId="2" borderId="11" xfId="0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horizontal="center" vertical="center" wrapText="1"/>
    </xf>
    <xf numFmtId="4" fontId="3" fillId="2" borderId="6" xfId="0" applyNumberFormat="1" applyFont="1" applyFill="1" applyBorder="1" applyAlignment="1">
      <alignment horizontal="center"/>
    </xf>
    <xf numFmtId="0" fontId="3" fillId="2" borderId="0" xfId="0" applyFont="1" applyFill="1"/>
    <xf numFmtId="0" fontId="0" fillId="2" borderId="0" xfId="0" applyFill="1"/>
    <xf numFmtId="0" fontId="4" fillId="2" borderId="6" xfId="0" applyFont="1" applyFill="1" applyBorder="1" applyAlignment="1">
      <alignment horizontal="center" vertical="center" wrapText="1"/>
    </xf>
    <xf numFmtId="4" fontId="4" fillId="2" borderId="6" xfId="0" applyNumberFormat="1" applyFont="1" applyFill="1" applyBorder="1" applyAlignment="1">
      <alignment horizontal="center" vertical="center"/>
    </xf>
    <xf numFmtId="0" fontId="3" fillId="2" borderId="6" xfId="0" applyFont="1" applyFill="1" applyBorder="1"/>
    <xf numFmtId="0" fontId="4" fillId="2" borderId="6" xfId="0" applyFont="1" applyFill="1" applyBorder="1" applyAlignment="1">
      <alignment horizontal="left" vertical="center"/>
    </xf>
    <xf numFmtId="0" fontId="4" fillId="2" borderId="11" xfId="0" applyFont="1" applyFill="1" applyBorder="1" applyAlignment="1">
      <alignment horizontal="left" vertical="center"/>
    </xf>
    <xf numFmtId="0" fontId="4" fillId="2" borderId="12" xfId="0" applyFont="1" applyFill="1" applyBorder="1" applyAlignment="1">
      <alignment horizontal="left" vertical="center"/>
    </xf>
    <xf numFmtId="2" fontId="4" fillId="2" borderId="6" xfId="0" applyNumberFormat="1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4" fillId="2" borderId="13" xfId="0" applyFont="1" applyFill="1" applyBorder="1" applyAlignment="1">
      <alignment horizontal="center"/>
    </xf>
    <xf numFmtId="0" fontId="8" fillId="2" borderId="6" xfId="0" applyFont="1" applyFill="1" applyBorder="1"/>
    <xf numFmtId="0" fontId="4" fillId="2" borderId="11" xfId="0" applyFont="1" applyFill="1" applyBorder="1" applyAlignment="1">
      <alignment horizontal="left"/>
    </xf>
    <xf numFmtId="4" fontId="3" fillId="2" borderId="6" xfId="0" applyNumberFormat="1" applyFont="1" applyFill="1" applyBorder="1"/>
    <xf numFmtId="0" fontId="4" fillId="2" borderId="12" xfId="0" applyFont="1" applyFill="1" applyBorder="1" applyAlignment="1">
      <alignment horizontal="left"/>
    </xf>
    <xf numFmtId="0" fontId="4" fillId="2" borderId="13" xfId="0" applyFont="1" applyFill="1" applyBorder="1" applyAlignment="1">
      <alignment horizontal="left"/>
    </xf>
    <xf numFmtId="0" fontId="8" fillId="2" borderId="13" xfId="0" applyFont="1" applyFill="1" applyBorder="1" applyAlignment="1">
      <alignment horizontal="left" vertical="center" wrapText="1"/>
    </xf>
    <xf numFmtId="4" fontId="8" fillId="2" borderId="12" xfId="0" applyNumberFormat="1" applyFont="1" applyFill="1" applyBorder="1" applyAlignment="1">
      <alignment horizontal="left" vertical="center" wrapText="1"/>
    </xf>
    <xf numFmtId="4" fontId="14" fillId="2" borderId="12" xfId="0" applyNumberFormat="1" applyFont="1" applyFill="1" applyBorder="1" applyAlignment="1">
      <alignment horizontal="center" vertical="center" wrapText="1"/>
    </xf>
    <xf numFmtId="4" fontId="14" fillId="2" borderId="12" xfId="0" applyNumberFormat="1" applyFont="1" applyFill="1" applyBorder="1" applyAlignment="1">
      <alignment vertical="center" wrapText="1"/>
    </xf>
    <xf numFmtId="0" fontId="5" fillId="2" borderId="13" xfId="0" applyFont="1" applyFill="1" applyBorder="1" applyAlignment="1">
      <alignment vertical="center" wrapText="1"/>
    </xf>
    <xf numFmtId="4" fontId="5" fillId="2" borderId="12" xfId="0" applyNumberFormat="1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left" vertical="center" wrapText="1"/>
    </xf>
    <xf numFmtId="0" fontId="4" fillId="2" borderId="12" xfId="0" applyFont="1" applyFill="1" applyBorder="1" applyAlignment="1">
      <alignment horizontal="left" vertical="center" wrapText="1"/>
    </xf>
    <xf numFmtId="0" fontId="4" fillId="2" borderId="13" xfId="0" applyFont="1" applyFill="1" applyBorder="1" applyAlignment="1">
      <alignment horizontal="left" vertical="center" wrapText="1"/>
    </xf>
    <xf numFmtId="2" fontId="3" fillId="2" borderId="12" xfId="0" applyNumberFormat="1" applyFont="1" applyFill="1" applyBorder="1" applyAlignment="1">
      <alignment horizontal="left"/>
    </xf>
    <xf numFmtId="4" fontId="4" fillId="2" borderId="12" xfId="0" applyNumberFormat="1" applyFont="1" applyFill="1" applyBorder="1" applyAlignment="1">
      <alignment horizontal="center" vertical="center" wrapText="1"/>
    </xf>
    <xf numFmtId="0" fontId="4" fillId="2" borderId="12" xfId="0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left" vertical="center" wrapText="1"/>
    </xf>
    <xf numFmtId="4" fontId="3" fillId="2" borderId="12" xfId="0" applyNumberFormat="1" applyFont="1" applyFill="1" applyBorder="1" applyAlignment="1">
      <alignment horizontal="center" vertical="center" wrapText="1"/>
    </xf>
    <xf numFmtId="2" fontId="3" fillId="2" borderId="12" xfId="0" applyNumberFormat="1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 vertical="center" wrapText="1"/>
    </xf>
    <xf numFmtId="4" fontId="4" fillId="2" borderId="11" xfId="0" applyNumberFormat="1" applyFont="1" applyFill="1" applyBorder="1"/>
    <xf numFmtId="2" fontId="4" fillId="2" borderId="6" xfId="0" applyNumberFormat="1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left"/>
    </xf>
    <xf numFmtId="0" fontId="5" fillId="2" borderId="11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center"/>
    </xf>
    <xf numFmtId="0" fontId="3" fillId="2" borderId="12" xfId="0" applyFont="1" applyFill="1" applyBorder="1" applyAlignment="1">
      <alignment horizontal="left"/>
    </xf>
    <xf numFmtId="0" fontId="4" fillId="2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5" fillId="2" borderId="12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vertical="center"/>
    </xf>
    <xf numFmtId="0" fontId="4" fillId="2" borderId="12" xfId="0" applyFont="1" applyFill="1" applyBorder="1" applyAlignment="1">
      <alignment vertical="center"/>
    </xf>
    <xf numFmtId="4" fontId="19" fillId="2" borderId="11" xfId="0" applyNumberFormat="1" applyFont="1" applyFill="1" applyBorder="1" applyAlignment="1">
      <alignment horizontal="left"/>
    </xf>
    <xf numFmtId="0" fontId="3" fillId="3" borderId="12" xfId="0" applyFont="1" applyFill="1" applyBorder="1" applyAlignment="1">
      <alignment horizontal="center"/>
    </xf>
    <xf numFmtId="2" fontId="4" fillId="3" borderId="6" xfId="0" applyNumberFormat="1" applyFont="1" applyFill="1" applyBorder="1" applyAlignment="1">
      <alignment horizontal="center"/>
    </xf>
    <xf numFmtId="0" fontId="8" fillId="3" borderId="11" xfId="0" applyFont="1" applyFill="1" applyBorder="1" applyAlignment="1">
      <alignment horizontal="left" vertical="center" wrapText="1"/>
    </xf>
    <xf numFmtId="0" fontId="8" fillId="3" borderId="12" xfId="0" applyFont="1" applyFill="1" applyBorder="1" applyAlignment="1">
      <alignment horizontal="left" vertical="center" wrapText="1"/>
    </xf>
    <xf numFmtId="0" fontId="8" fillId="3" borderId="13" xfId="0" applyFont="1" applyFill="1" applyBorder="1" applyAlignment="1">
      <alignment horizontal="left" vertical="center" wrapText="1"/>
    </xf>
    <xf numFmtId="0" fontId="4" fillId="3" borderId="11" xfId="0" applyFont="1" applyFill="1" applyBorder="1" applyAlignment="1">
      <alignment horizontal="left"/>
    </xf>
    <xf numFmtId="0" fontId="3" fillId="3" borderId="6" xfId="0" applyFont="1" applyFill="1" applyBorder="1"/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left"/>
    </xf>
    <xf numFmtId="0" fontId="4" fillId="3" borderId="13" xfId="0" applyFont="1" applyFill="1" applyBorder="1" applyAlignment="1">
      <alignment horizontal="left"/>
    </xf>
    <xf numFmtId="0" fontId="4" fillId="4" borderId="6" xfId="0" applyFont="1" applyFill="1" applyBorder="1" applyAlignment="1">
      <alignment horizontal="center" vertical="center"/>
    </xf>
    <xf numFmtId="4" fontId="4" fillId="4" borderId="6" xfId="0" applyNumberFormat="1" applyFont="1" applyFill="1" applyBorder="1" applyAlignment="1">
      <alignment horizontal="center" vertical="center"/>
    </xf>
    <xf numFmtId="0" fontId="13" fillId="4" borderId="6" xfId="0" applyFont="1" applyFill="1" applyBorder="1" applyAlignment="1">
      <alignment horizontal="center" vertical="center"/>
    </xf>
    <xf numFmtId="2" fontId="13" fillId="4" borderId="6" xfId="0" applyNumberFormat="1" applyFont="1" applyFill="1" applyBorder="1" applyAlignment="1">
      <alignment horizontal="center" vertical="center"/>
    </xf>
    <xf numFmtId="0" fontId="4" fillId="4" borderId="6" xfId="0" applyFont="1" applyFill="1" applyBorder="1" applyAlignment="1">
      <alignment horizontal="center" vertical="center" wrapText="1"/>
    </xf>
    <xf numFmtId="0" fontId="4" fillId="3" borderId="11" xfId="0" applyFont="1" applyFill="1" applyBorder="1" applyAlignment="1">
      <alignment horizontal="center"/>
    </xf>
    <xf numFmtId="0" fontId="8" fillId="0" borderId="11" xfId="0" applyFont="1" applyBorder="1" applyAlignment="1">
      <alignment horizontal="left" vertical="center" wrapText="1"/>
    </xf>
    <xf numFmtId="0" fontId="8" fillId="0" borderId="12" xfId="0" applyFont="1" applyBorder="1" applyAlignment="1">
      <alignment horizontal="left" vertical="center" wrapText="1"/>
    </xf>
    <xf numFmtId="0" fontId="8" fillId="0" borderId="13" xfId="0" applyFont="1" applyBorder="1" applyAlignment="1">
      <alignment horizontal="left" vertical="center" wrapText="1"/>
    </xf>
    <xf numFmtId="4" fontId="14" fillId="0" borderId="12" xfId="0" applyNumberFormat="1" applyFont="1" applyBorder="1" applyAlignment="1">
      <alignment horizontal="center" vertical="center" wrapText="1"/>
    </xf>
    <xf numFmtId="4" fontId="14" fillId="0" borderId="12" xfId="0" applyNumberFormat="1" applyFont="1" applyBorder="1" applyAlignment="1">
      <alignment vertical="center" wrapText="1"/>
    </xf>
    <xf numFmtId="0" fontId="5" fillId="0" borderId="13" xfId="0" applyFont="1" applyBorder="1" applyAlignment="1">
      <alignment vertical="center" wrapText="1"/>
    </xf>
    <xf numFmtId="0" fontId="3" fillId="0" borderId="11" xfId="0" applyFont="1" applyBorder="1" applyAlignment="1">
      <alignment horizontal="left"/>
    </xf>
    <xf numFmtId="0" fontId="4" fillId="0" borderId="12" xfId="0" applyFont="1" applyBorder="1" applyAlignment="1">
      <alignment horizontal="center"/>
    </xf>
    <xf numFmtId="0" fontId="4" fillId="0" borderId="13" xfId="0" applyFont="1" applyBorder="1" applyAlignment="1">
      <alignment horizontal="center"/>
    </xf>
    <xf numFmtId="0" fontId="4" fillId="0" borderId="11" xfId="0" applyFont="1" applyBorder="1" applyAlignment="1">
      <alignment horizontal="left"/>
    </xf>
    <xf numFmtId="4" fontId="8" fillId="0" borderId="12" xfId="0" applyNumberFormat="1" applyFont="1" applyBorder="1" applyAlignment="1">
      <alignment horizontal="left" vertical="center" wrapText="1"/>
    </xf>
    <xf numFmtId="0" fontId="3" fillId="0" borderId="12" xfId="0" applyFont="1" applyBorder="1" applyAlignment="1">
      <alignment horizontal="center"/>
    </xf>
    <xf numFmtId="0" fontId="4" fillId="0" borderId="12" xfId="0" applyFont="1" applyBorder="1" applyAlignment="1">
      <alignment horizontal="left"/>
    </xf>
    <xf numFmtId="0" fontId="4" fillId="0" borderId="13" xfId="0" applyFont="1" applyBorder="1" applyAlignment="1">
      <alignment horizontal="left"/>
    </xf>
    <xf numFmtId="4" fontId="5" fillId="0" borderId="12" xfId="0" applyNumberFormat="1" applyFont="1" applyBorder="1" applyAlignment="1">
      <alignment horizontal="center" vertical="center" wrapText="1"/>
    </xf>
    <xf numFmtId="0" fontId="10" fillId="2" borderId="1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vertical="center"/>
    </xf>
    <xf numFmtId="4" fontId="10" fillId="2" borderId="12" xfId="0" applyNumberFormat="1" applyFont="1" applyFill="1" applyBorder="1" applyAlignment="1">
      <alignment vertical="center"/>
    </xf>
    <xf numFmtId="0" fontId="4" fillId="0" borderId="11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10" fillId="2" borderId="11" xfId="0" applyFont="1" applyFill="1" applyBorder="1" applyAlignment="1">
      <alignment horizontal="left" vertical="center"/>
    </xf>
    <xf numFmtId="4" fontId="10" fillId="2" borderId="12" xfId="0" applyNumberFormat="1" applyFont="1" applyFill="1" applyBorder="1" applyAlignment="1">
      <alignment horizontal="left" vertical="center"/>
    </xf>
    <xf numFmtId="0" fontId="10" fillId="2" borderId="12" xfId="0" applyFont="1" applyFill="1" applyBorder="1" applyAlignment="1">
      <alignment horizontal="left" vertical="center"/>
    </xf>
    <xf numFmtId="0" fontId="19" fillId="2" borderId="11" xfId="0" applyFont="1" applyFill="1" applyBorder="1" applyAlignment="1">
      <alignment horizontal="left" vertical="center"/>
    </xf>
    <xf numFmtId="0" fontId="19" fillId="2" borderId="12" xfId="0" applyFont="1" applyFill="1" applyBorder="1" applyAlignment="1">
      <alignment horizontal="left" vertical="center"/>
    </xf>
    <xf numFmtId="4" fontId="19" fillId="2" borderId="12" xfId="0" applyNumberFormat="1" applyFont="1" applyFill="1" applyBorder="1" applyAlignment="1">
      <alignment horizontal="left" vertical="center"/>
    </xf>
    <xf numFmtId="0" fontId="19" fillId="5" borderId="6" xfId="0" applyFont="1" applyFill="1" applyBorder="1" applyAlignment="1">
      <alignment horizontal="center" vertical="center"/>
    </xf>
    <xf numFmtId="2" fontId="19" fillId="5" borderId="6" xfId="0" applyNumberFormat="1" applyFont="1" applyFill="1" applyBorder="1" applyAlignment="1">
      <alignment horizontal="center" vertical="center"/>
    </xf>
    <xf numFmtId="4" fontId="4" fillId="3" borderId="6" xfId="0" applyNumberFormat="1" applyFont="1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 wrapText="1"/>
    </xf>
    <xf numFmtId="4" fontId="4" fillId="4" borderId="12" xfId="0" applyNumberFormat="1" applyFont="1" applyFill="1" applyBorder="1" applyAlignment="1">
      <alignment horizontal="center" vertical="center" wrapText="1"/>
    </xf>
    <xf numFmtId="0" fontId="4" fillId="0" borderId="11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10" fillId="2" borderId="12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4" fillId="2" borderId="11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center"/>
    </xf>
    <xf numFmtId="4" fontId="4" fillId="2" borderId="11" xfId="0" applyNumberFormat="1" applyFont="1" applyFill="1" applyBorder="1" applyAlignment="1">
      <alignment horizontal="left"/>
    </xf>
    <xf numFmtId="4" fontId="4" fillId="2" borderId="12" xfId="0" applyNumberFormat="1" applyFont="1" applyFill="1" applyBorder="1" applyAlignment="1">
      <alignment horizontal="left"/>
    </xf>
    <xf numFmtId="4" fontId="4" fillId="2" borderId="11" xfId="0" applyNumberFormat="1" applyFont="1" applyFill="1" applyBorder="1" applyAlignment="1">
      <alignment horizontal="center"/>
    </xf>
    <xf numFmtId="0" fontId="5" fillId="2" borderId="12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3" fillId="3" borderId="11" xfId="0" applyFont="1" applyFill="1" applyBorder="1" applyAlignment="1">
      <alignment horizontal="left"/>
    </xf>
    <xf numFmtId="0" fontId="3" fillId="3" borderId="6" xfId="0" applyFont="1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4" fontId="4" fillId="2" borderId="12" xfId="0" applyNumberFormat="1" applyFont="1" applyFill="1" applyBorder="1" applyAlignment="1">
      <alignment horizontal="center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/>
    </xf>
    <xf numFmtId="4" fontId="8" fillId="2" borderId="12" xfId="0" applyNumberFormat="1" applyFont="1" applyFill="1" applyBorder="1" applyAlignment="1">
      <alignment horizontal="left" vertical="center"/>
    </xf>
    <xf numFmtId="0" fontId="0" fillId="2" borderId="12" xfId="0" applyFill="1" applyBorder="1"/>
    <xf numFmtId="0" fontId="4" fillId="2" borderId="12" xfId="0" applyFont="1" applyFill="1" applyBorder="1" applyAlignment="1">
      <alignment horizontal="center" vertical="center" wrapText="1"/>
    </xf>
    <xf numFmtId="0" fontId="3" fillId="4" borderId="6" xfId="0" applyFont="1" applyFill="1" applyBorder="1"/>
    <xf numFmtId="0" fontId="8" fillId="2" borderId="13" xfId="0" applyFont="1" applyFill="1" applyBorder="1" applyAlignment="1">
      <alignment horizontal="left" vertical="center" wrapText="1"/>
    </xf>
    <xf numFmtId="0" fontId="3" fillId="0" borderId="11" xfId="0" applyFont="1" applyBorder="1" applyAlignment="1">
      <alignment horizontal="left"/>
    </xf>
    <xf numFmtId="0" fontId="5" fillId="6" borderId="12" xfId="0" applyFont="1" applyFill="1" applyBorder="1" applyAlignment="1">
      <alignment horizontal="left" vertical="center" wrapText="1"/>
    </xf>
    <xf numFmtId="0" fontId="3" fillId="6" borderId="11" xfId="0" applyFont="1" applyFill="1" applyBorder="1"/>
    <xf numFmtId="0" fontId="3" fillId="6" borderId="12" xfId="0" applyFont="1" applyFill="1" applyBorder="1"/>
    <xf numFmtId="0" fontId="3" fillId="6" borderId="11" xfId="0" applyFont="1" applyFill="1" applyBorder="1" applyAlignment="1">
      <alignment horizontal="left"/>
    </xf>
    <xf numFmtId="0" fontId="3" fillId="6" borderId="12" xfId="0" applyFont="1" applyFill="1" applyBorder="1" applyAlignment="1">
      <alignment horizontal="left"/>
    </xf>
    <xf numFmtId="2" fontId="3" fillId="6" borderId="11" xfId="0" applyNumberFormat="1" applyFont="1" applyFill="1" applyBorder="1" applyAlignment="1">
      <alignment horizontal="center"/>
    </xf>
    <xf numFmtId="0" fontId="8" fillId="6" borderId="11" xfId="0" applyFont="1" applyFill="1" applyBorder="1" applyAlignment="1">
      <alignment horizontal="left" vertical="center" wrapText="1"/>
    </xf>
    <xf numFmtId="0" fontId="8" fillId="6" borderId="12" xfId="0" applyFont="1" applyFill="1" applyBorder="1" applyAlignment="1">
      <alignment horizontal="left" vertical="center" wrapText="1"/>
    </xf>
    <xf numFmtId="0" fontId="8" fillId="6" borderId="11" xfId="0" applyFont="1" applyFill="1" applyBorder="1" applyAlignment="1">
      <alignment vertical="center"/>
    </xf>
    <xf numFmtId="0" fontId="8" fillId="6" borderId="12" xfId="0" applyFont="1" applyFill="1" applyBorder="1" applyAlignment="1">
      <alignment vertical="center"/>
    </xf>
    <xf numFmtId="0" fontId="8" fillId="6" borderId="11" xfId="0" applyFont="1" applyFill="1" applyBorder="1" applyAlignment="1">
      <alignment horizontal="left" vertical="center"/>
    </xf>
    <xf numFmtId="0" fontId="8" fillId="6" borderId="12" xfId="0" applyFont="1" applyFill="1" applyBorder="1" applyAlignment="1">
      <alignment vertical="center" wrapText="1"/>
    </xf>
    <xf numFmtId="0" fontId="13" fillId="7" borderId="6" xfId="0" applyFont="1" applyFill="1" applyBorder="1" applyAlignment="1">
      <alignment horizontal="center" vertical="center"/>
    </xf>
    <xf numFmtId="2" fontId="13" fillId="7" borderId="6" xfId="0" applyNumberFormat="1" applyFont="1" applyFill="1" applyBorder="1" applyAlignment="1">
      <alignment horizontal="center" vertical="center"/>
    </xf>
    <xf numFmtId="0" fontId="4" fillId="3" borderId="9" xfId="0" applyFont="1" applyFill="1" applyBorder="1" applyAlignment="1">
      <alignment horizontal="center"/>
    </xf>
    <xf numFmtId="2" fontId="3" fillId="2" borderId="6" xfId="0" applyNumberFormat="1" applyFont="1" applyFill="1" applyBorder="1" applyAlignment="1">
      <alignment horizontal="center"/>
    </xf>
    <xf numFmtId="4" fontId="3" fillId="2" borderId="6" xfId="0" applyNumberFormat="1" applyFont="1" applyFill="1" applyBorder="1" applyAlignment="1">
      <alignment horizontal="center" vertical="center"/>
    </xf>
    <xf numFmtId="2" fontId="3" fillId="2" borderId="6" xfId="0" applyNumberFormat="1" applyFont="1" applyFill="1" applyBorder="1" applyAlignment="1">
      <alignment horizontal="center" vertical="center"/>
    </xf>
    <xf numFmtId="0" fontId="3" fillId="2" borderId="11" xfId="0" applyFont="1" applyFill="1" applyBorder="1"/>
    <xf numFmtId="2" fontId="3" fillId="2" borderId="13" xfId="0" applyNumberFormat="1" applyFont="1" applyFill="1" applyBorder="1" applyAlignment="1">
      <alignment horizontal="center" vertical="center"/>
    </xf>
    <xf numFmtId="2" fontId="3" fillId="2" borderId="6" xfId="0" applyNumberFormat="1" applyFont="1" applyFill="1" applyBorder="1"/>
    <xf numFmtId="0" fontId="4" fillId="2" borderId="11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4" fontId="4" fillId="2" borderId="13" xfId="0" applyNumberFormat="1" applyFont="1" applyFill="1" applyBorder="1" applyAlignment="1">
      <alignment horizontal="center"/>
    </xf>
    <xf numFmtId="2" fontId="4" fillId="2" borderId="12" xfId="0" applyNumberFormat="1" applyFont="1" applyFill="1" applyBorder="1" applyAlignment="1">
      <alignment horizontal="left"/>
    </xf>
    <xf numFmtId="4" fontId="7" fillId="2" borderId="12" xfId="0" applyNumberFormat="1" applyFont="1" applyFill="1" applyBorder="1" applyAlignment="1">
      <alignment horizontal="center" vertical="center" wrapText="1"/>
    </xf>
    <xf numFmtId="0" fontId="7" fillId="2" borderId="12" xfId="0" applyFont="1" applyFill="1" applyBorder="1" applyAlignment="1">
      <alignment vertical="center" wrapText="1"/>
    </xf>
    <xf numFmtId="0" fontId="8" fillId="2" borderId="13" xfId="0" applyFont="1" applyFill="1" applyBorder="1" applyAlignment="1">
      <alignment vertical="center" wrapText="1"/>
    </xf>
    <xf numFmtId="4" fontId="3" fillId="2" borderId="13" xfId="0" applyNumberFormat="1" applyFont="1" applyFill="1" applyBorder="1" applyAlignment="1">
      <alignment horizontal="center"/>
    </xf>
    <xf numFmtId="0" fontId="6" fillId="2" borderId="12" xfId="0" applyFont="1" applyFill="1" applyBorder="1" applyAlignment="1">
      <alignment horizontal="center"/>
    </xf>
    <xf numFmtId="4" fontId="6" fillId="2" borderId="12" xfId="0" applyNumberFormat="1" applyFont="1" applyFill="1" applyBorder="1" applyAlignment="1">
      <alignment horizontal="center"/>
    </xf>
    <xf numFmtId="0" fontId="6" fillId="2" borderId="12" xfId="0" applyFont="1" applyFill="1" applyBorder="1" applyAlignment="1">
      <alignment horizontal="left"/>
    </xf>
    <xf numFmtId="4" fontId="5" fillId="2" borderId="12" xfId="0" applyNumberFormat="1" applyFont="1" applyFill="1" applyBorder="1" applyAlignment="1">
      <alignment horizontal="center" vertical="center" wrapText="1"/>
    </xf>
    <xf numFmtId="0" fontId="3" fillId="3" borderId="6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left" vertical="center"/>
    </xf>
    <xf numFmtId="4" fontId="10" fillId="3" borderId="12" xfId="0" applyNumberFormat="1" applyFont="1" applyFill="1" applyBorder="1" applyAlignment="1">
      <alignment vertical="center"/>
    </xf>
    <xf numFmtId="0" fontId="10" fillId="3" borderId="12" xfId="0" applyFont="1" applyFill="1" applyBorder="1" applyAlignment="1">
      <alignment vertical="center"/>
    </xf>
    <xf numFmtId="4" fontId="14" fillId="3" borderId="12" xfId="0" applyNumberFormat="1" applyFont="1" applyFill="1" applyBorder="1" applyAlignment="1">
      <alignment horizontal="center" vertical="center" wrapText="1"/>
    </xf>
    <xf numFmtId="4" fontId="14" fillId="3" borderId="12" xfId="0" applyNumberFormat="1" applyFont="1" applyFill="1" applyBorder="1" applyAlignment="1">
      <alignment vertical="center" wrapText="1"/>
    </xf>
    <xf numFmtId="0" fontId="5" fillId="3" borderId="13" xfId="0" applyFont="1" applyFill="1" applyBorder="1" applyAlignment="1">
      <alignment vertical="center" wrapText="1"/>
    </xf>
    <xf numFmtId="4" fontId="8" fillId="3" borderId="12" xfId="0" applyNumberFormat="1" applyFont="1" applyFill="1" applyBorder="1" applyAlignment="1">
      <alignment horizontal="left" vertical="center" wrapText="1"/>
    </xf>
    <xf numFmtId="4" fontId="5" fillId="3" borderId="12" xfId="0" applyNumberFormat="1" applyFont="1" applyFill="1" applyBorder="1" applyAlignment="1">
      <alignment horizontal="center" vertical="center" wrapText="1"/>
    </xf>
    <xf numFmtId="0" fontId="5" fillId="3" borderId="11" xfId="0" applyFont="1" applyFill="1" applyBorder="1" applyAlignment="1">
      <alignment horizontal="center" vertical="center" wrapText="1"/>
    </xf>
    <xf numFmtId="0" fontId="5" fillId="3" borderId="12" xfId="0" applyFont="1" applyFill="1" applyBorder="1" applyAlignment="1">
      <alignment horizontal="center" vertical="center" wrapText="1"/>
    </xf>
    <xf numFmtId="0" fontId="5" fillId="3" borderId="12" xfId="0" applyFont="1" applyFill="1" applyBorder="1" applyAlignment="1">
      <alignment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4" fillId="0" borderId="11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3" fillId="2" borderId="12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4" fillId="2" borderId="11" xfId="0" applyFont="1" applyFill="1" applyBorder="1" applyAlignment="1">
      <alignment horizontal="center"/>
    </xf>
    <xf numFmtId="0" fontId="8" fillId="0" borderId="11" xfId="0" applyFont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 wrapText="1"/>
    </xf>
    <xf numFmtId="0" fontId="8" fillId="0" borderId="13" xfId="0" applyFont="1" applyBorder="1" applyAlignment="1">
      <alignment horizontal="center" vertical="center" wrapText="1"/>
    </xf>
    <xf numFmtId="0" fontId="14" fillId="0" borderId="11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left"/>
    </xf>
    <xf numFmtId="0" fontId="4" fillId="0" borderId="11" xfId="0" applyFont="1" applyBorder="1" applyAlignment="1">
      <alignment horizontal="center"/>
    </xf>
    <xf numFmtId="0" fontId="4" fillId="0" borderId="12" xfId="0" applyFont="1" applyBorder="1" applyAlignment="1">
      <alignment horizontal="center"/>
    </xf>
    <xf numFmtId="0" fontId="5" fillId="4" borderId="6" xfId="0" applyFont="1" applyFill="1" applyBorder="1" applyAlignment="1">
      <alignment horizontal="left" vertical="center" wrapText="1"/>
    </xf>
    <xf numFmtId="0" fontId="6" fillId="2" borderId="6" xfId="0" applyFont="1" applyFill="1" applyBorder="1" applyAlignment="1">
      <alignment horizontal="left" vertical="center" wrapText="1"/>
    </xf>
    <xf numFmtId="0" fontId="8" fillId="2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left"/>
    </xf>
    <xf numFmtId="0" fontId="11" fillId="4" borderId="6" xfId="0" quotePrefix="1" applyFont="1" applyFill="1" applyBorder="1" applyAlignment="1">
      <alignment horizontal="left" vertical="center" wrapText="1"/>
    </xf>
    <xf numFmtId="0" fontId="11" fillId="4" borderId="6" xfId="0" applyFont="1" applyFill="1" applyBorder="1" applyAlignment="1">
      <alignment horizontal="left" vertical="center" wrapText="1"/>
    </xf>
    <xf numFmtId="0" fontId="19" fillId="5" borderId="6" xfId="0" quotePrefix="1" applyFont="1" applyFill="1" applyBorder="1" applyAlignment="1">
      <alignment horizontal="left" vertical="center" wrapText="1"/>
    </xf>
    <xf numFmtId="0" fontId="19" fillId="5" borderId="12" xfId="0" quotePrefix="1" applyFont="1" applyFill="1" applyBorder="1" applyAlignment="1">
      <alignment horizontal="left" vertical="center" wrapText="1"/>
    </xf>
    <xf numFmtId="0" fontId="19" fillId="5" borderId="13" xfId="0" quotePrefix="1" applyFont="1" applyFill="1" applyBorder="1" applyAlignment="1">
      <alignment horizontal="left" vertical="center" wrapText="1"/>
    </xf>
    <xf numFmtId="0" fontId="10" fillId="2" borderId="11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5" fillId="4" borderId="11" xfId="0" applyFont="1" applyFill="1" applyBorder="1" applyAlignment="1">
      <alignment horizontal="left" vertical="center" wrapText="1"/>
    </xf>
    <xf numFmtId="0" fontId="5" fillId="4" borderId="12" xfId="0" applyFont="1" applyFill="1" applyBorder="1" applyAlignment="1">
      <alignment horizontal="left" vertical="center" wrapText="1"/>
    </xf>
    <xf numFmtId="0" fontId="5" fillId="4" borderId="13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8" fillId="2" borderId="13" xfId="0" applyFont="1" applyFill="1" applyBorder="1" applyAlignment="1">
      <alignment horizontal="left" vertical="center" wrapText="1"/>
    </xf>
    <xf numFmtId="0" fontId="6" fillId="2" borderId="11" xfId="0" applyFont="1" applyFill="1" applyBorder="1" applyAlignment="1">
      <alignment horizontal="left" vertical="center" wrapText="1"/>
    </xf>
    <xf numFmtId="0" fontId="6" fillId="2" borderId="12" xfId="0" applyFont="1" applyFill="1" applyBorder="1" applyAlignment="1">
      <alignment horizontal="left" vertical="center" wrapText="1"/>
    </xf>
    <xf numFmtId="0" fontId="6" fillId="2" borderId="13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14" fillId="0" borderId="12" xfId="0" applyFont="1" applyBorder="1" applyAlignment="1">
      <alignment horizontal="center" vertical="center" wrapText="1"/>
    </xf>
    <xf numFmtId="0" fontId="3" fillId="0" borderId="11" xfId="0" applyFont="1" applyBorder="1" applyAlignment="1">
      <alignment horizontal="left"/>
    </xf>
    <xf numFmtId="0" fontId="3" fillId="0" borderId="12" xfId="0" applyFont="1" applyBorder="1" applyAlignment="1">
      <alignment horizontal="left"/>
    </xf>
    <xf numFmtId="0" fontId="3" fillId="0" borderId="13" xfId="0" applyFont="1" applyBorder="1" applyAlignment="1">
      <alignment horizontal="left"/>
    </xf>
    <xf numFmtId="0" fontId="19" fillId="5" borderId="6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center"/>
    </xf>
    <xf numFmtId="0" fontId="4" fillId="4" borderId="11" xfId="0" applyFont="1" applyFill="1" applyBorder="1" applyAlignment="1">
      <alignment horizontal="left" vertical="center" wrapText="1"/>
    </xf>
    <xf numFmtId="0" fontId="5" fillId="2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left" vertical="center"/>
    </xf>
    <xf numFmtId="4" fontId="4" fillId="2" borderId="11" xfId="0" applyNumberFormat="1" applyFont="1" applyFill="1" applyBorder="1" applyAlignment="1">
      <alignment horizontal="left"/>
    </xf>
    <xf numFmtId="4" fontId="4" fillId="2" borderId="12" xfId="0" applyNumberFormat="1" applyFont="1" applyFill="1" applyBorder="1" applyAlignment="1">
      <alignment horizontal="left"/>
    </xf>
    <xf numFmtId="4" fontId="4" fillId="2" borderId="13" xfId="0" applyNumberFormat="1" applyFont="1" applyFill="1" applyBorder="1" applyAlignment="1">
      <alignment horizontal="left"/>
    </xf>
    <xf numFmtId="0" fontId="4" fillId="2" borderId="11" xfId="0" applyFont="1" applyFill="1" applyBorder="1" applyAlignment="1">
      <alignment horizontal="center" vertical="center" wrapText="1"/>
    </xf>
    <xf numFmtId="0" fontId="4" fillId="2" borderId="12" xfId="0" applyFont="1" applyFill="1" applyBorder="1" applyAlignment="1">
      <alignment horizontal="center" vertical="center" wrapText="1"/>
    </xf>
    <xf numFmtId="0" fontId="4" fillId="2" borderId="13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/>
    </xf>
    <xf numFmtId="0" fontId="4" fillId="2" borderId="6" xfId="0" applyFont="1" applyFill="1" applyBorder="1" applyAlignment="1">
      <alignment horizontal="left" vertical="center" wrapText="1"/>
    </xf>
    <xf numFmtId="0" fontId="7" fillId="2" borderId="1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/>
    </xf>
    <xf numFmtId="4" fontId="8" fillId="2" borderId="11" xfId="0" applyNumberFormat="1" applyFont="1" applyFill="1" applyBorder="1" applyAlignment="1">
      <alignment horizontal="center" vertical="center" wrapText="1"/>
    </xf>
    <xf numFmtId="4" fontId="8" fillId="2" borderId="12" xfId="0" applyNumberFormat="1" applyFont="1" applyFill="1" applyBorder="1" applyAlignment="1">
      <alignment horizontal="center" vertical="center" wrapText="1"/>
    </xf>
    <xf numFmtId="0" fontId="8" fillId="2" borderId="12" xfId="0" applyFont="1" applyFill="1" applyBorder="1" applyAlignment="1">
      <alignment horizontal="center" vertical="center" wrapText="1"/>
    </xf>
    <xf numFmtId="0" fontId="8" fillId="2" borderId="13" xfId="0" applyFont="1" applyFill="1" applyBorder="1" applyAlignment="1">
      <alignment horizontal="center" vertical="center" wrapText="1"/>
    </xf>
    <xf numFmtId="0" fontId="5" fillId="2" borderId="6" xfId="0" quotePrefix="1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center" vertical="center" wrapText="1"/>
    </xf>
    <xf numFmtId="0" fontId="14" fillId="2" borderId="11" xfId="0" applyFont="1" applyFill="1" applyBorder="1" applyAlignment="1">
      <alignment horizontal="center" vertical="center" wrapText="1"/>
    </xf>
    <xf numFmtId="0" fontId="4" fillId="2" borderId="11" xfId="0" applyFont="1" applyFill="1" applyBorder="1" applyAlignment="1">
      <alignment horizontal="center"/>
    </xf>
    <xf numFmtId="0" fontId="5" fillId="4" borderId="6" xfId="0" quotePrefix="1" applyFont="1" applyFill="1" applyBorder="1" applyAlignment="1">
      <alignment horizontal="left" vertical="center" wrapText="1"/>
    </xf>
    <xf numFmtId="0" fontId="11" fillId="2" borderId="6" xfId="0" quotePrefix="1" applyFont="1" applyFill="1" applyBorder="1" applyAlignment="1">
      <alignment horizontal="left" vertical="center" wrapText="1"/>
    </xf>
    <xf numFmtId="0" fontId="11" fillId="2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left" vertical="center"/>
    </xf>
    <xf numFmtId="0" fontId="3" fillId="2" borderId="3" xfId="0" applyFont="1" applyFill="1" applyBorder="1" applyAlignment="1">
      <alignment horizontal="left"/>
    </xf>
    <xf numFmtId="0" fontId="3" fillId="2" borderId="5" xfId="0" applyFont="1" applyFill="1" applyBorder="1" applyAlignment="1">
      <alignment horizontal="left"/>
    </xf>
    <xf numFmtId="0" fontId="4" fillId="2" borderId="10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5" fillId="3" borderId="6" xfId="0" applyFont="1" applyFill="1" applyBorder="1" applyAlignment="1">
      <alignment horizontal="left" vertical="center" wrapText="1"/>
    </xf>
    <xf numFmtId="0" fontId="12" fillId="2" borderId="11" xfId="0" applyFont="1" applyFill="1" applyBorder="1" applyAlignment="1">
      <alignment horizontal="left" vertical="center"/>
    </xf>
    <xf numFmtId="0" fontId="12" fillId="2" borderId="12" xfId="0" applyFont="1" applyFill="1" applyBorder="1" applyAlignment="1">
      <alignment horizontal="left" vertical="center"/>
    </xf>
    <xf numFmtId="0" fontId="12" fillId="2" borderId="11" xfId="0" applyFont="1" applyFill="1" applyBorder="1" applyAlignment="1">
      <alignment horizontal="left" vertical="center" wrapText="1"/>
    </xf>
    <xf numFmtId="0" fontId="12" fillId="2" borderId="12" xfId="0" applyFont="1" applyFill="1" applyBorder="1" applyAlignment="1">
      <alignment horizontal="left" vertical="center" wrapText="1"/>
    </xf>
    <xf numFmtId="4" fontId="4" fillId="2" borderId="12" xfId="0" applyNumberFormat="1" applyFont="1" applyFill="1" applyBorder="1" applyAlignment="1">
      <alignment horizontal="center"/>
    </xf>
    <xf numFmtId="0" fontId="4" fillId="4" borderId="6" xfId="0" applyFont="1" applyFill="1" applyBorder="1" applyAlignment="1">
      <alignment horizontal="left" vertical="center" wrapText="1"/>
    </xf>
    <xf numFmtId="2" fontId="3" fillId="2" borderId="11" xfId="0" applyNumberFormat="1" applyFont="1" applyFill="1" applyBorder="1" applyAlignment="1">
      <alignment horizontal="left" wrapText="1"/>
    </xf>
    <xf numFmtId="2" fontId="3" fillId="2" borderId="12" xfId="0" applyNumberFormat="1" applyFont="1" applyFill="1" applyBorder="1" applyAlignment="1">
      <alignment horizontal="left" wrapText="1"/>
    </xf>
    <xf numFmtId="2" fontId="3" fillId="2" borderId="13" xfId="0" applyNumberFormat="1" applyFont="1" applyFill="1" applyBorder="1" applyAlignment="1">
      <alignment horizontal="left" wrapText="1"/>
    </xf>
    <xf numFmtId="0" fontId="12" fillId="2" borderId="11" xfId="0" quotePrefix="1" applyFont="1" applyFill="1" applyBorder="1" applyAlignment="1">
      <alignment horizontal="left" vertical="center" wrapText="1"/>
    </xf>
    <xf numFmtId="0" fontId="12" fillId="2" borderId="12" xfId="0" quotePrefix="1" applyFont="1" applyFill="1" applyBorder="1" applyAlignment="1">
      <alignment horizontal="left" vertical="center" wrapText="1"/>
    </xf>
    <xf numFmtId="0" fontId="12" fillId="2" borderId="13" xfId="0" quotePrefix="1" applyFont="1" applyFill="1" applyBorder="1" applyAlignment="1">
      <alignment horizontal="left" vertical="center" wrapText="1"/>
    </xf>
    <xf numFmtId="0" fontId="4" fillId="0" borderId="13" xfId="0" applyFont="1" applyBorder="1" applyAlignment="1">
      <alignment horizontal="center"/>
    </xf>
    <xf numFmtId="0" fontId="14" fillId="3" borderId="11" xfId="0" applyFont="1" applyFill="1" applyBorder="1" applyAlignment="1">
      <alignment horizontal="center" vertical="center" wrapText="1"/>
    </xf>
    <xf numFmtId="0" fontId="3" fillId="3" borderId="6" xfId="0" applyFont="1" applyFill="1" applyBorder="1" applyAlignment="1">
      <alignment horizontal="left"/>
    </xf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8" fillId="3" borderId="11" xfId="0" applyFont="1" applyFill="1" applyBorder="1" applyAlignment="1">
      <alignment horizontal="center" vertical="center" wrapText="1"/>
    </xf>
    <xf numFmtId="0" fontId="8" fillId="3" borderId="12" xfId="0" applyFont="1" applyFill="1" applyBorder="1" applyAlignment="1">
      <alignment horizontal="center" vertical="center" wrapText="1"/>
    </xf>
    <xf numFmtId="0" fontId="8" fillId="3" borderId="13" xfId="0" applyFont="1" applyFill="1" applyBorder="1" applyAlignment="1">
      <alignment horizontal="center" vertical="center" wrapText="1"/>
    </xf>
    <xf numFmtId="0" fontId="8" fillId="3" borderId="6" xfId="0" applyFont="1" applyFill="1" applyBorder="1" applyAlignment="1">
      <alignment horizontal="left" vertical="center" wrapText="1"/>
    </xf>
    <xf numFmtId="0" fontId="6" fillId="3" borderId="6" xfId="0" applyFont="1" applyFill="1" applyBorder="1" applyAlignment="1">
      <alignment horizontal="left" vertical="center" wrapText="1"/>
    </xf>
    <xf numFmtId="0" fontId="13" fillId="4" borderId="11" xfId="0" applyFont="1" applyFill="1" applyBorder="1" applyAlignment="1">
      <alignment horizontal="left" vertical="center" wrapText="1"/>
    </xf>
    <xf numFmtId="0" fontId="13" fillId="4" borderId="12" xfId="0" applyFont="1" applyFill="1" applyBorder="1" applyAlignment="1">
      <alignment horizontal="left" vertical="center" wrapText="1"/>
    </xf>
    <xf numFmtId="0" fontId="13" fillId="4" borderId="13" xfId="0" applyFont="1" applyFill="1" applyBorder="1" applyAlignment="1">
      <alignment horizontal="left" vertical="center" wrapText="1"/>
    </xf>
    <xf numFmtId="0" fontId="11" fillId="7" borderId="6" xfId="0" quotePrefix="1" applyFont="1" applyFill="1" applyBorder="1" applyAlignment="1">
      <alignment horizontal="left" vertical="center" wrapText="1"/>
    </xf>
    <xf numFmtId="0" fontId="11" fillId="7" borderId="6" xfId="0" applyFont="1" applyFill="1" applyBorder="1" applyAlignment="1">
      <alignment horizontal="left" vertical="center" wrapText="1"/>
    </xf>
    <xf numFmtId="0" fontId="19" fillId="5" borderId="11" xfId="0" quotePrefix="1" applyFont="1" applyFill="1" applyBorder="1" applyAlignment="1">
      <alignment horizontal="left" vertical="center" wrapText="1"/>
    </xf>
    <xf numFmtId="0" fontId="8" fillId="6" borderId="11" xfId="0" applyFont="1" applyFill="1" applyBorder="1" applyAlignment="1">
      <alignment horizontal="left" vertical="center" wrapText="1"/>
    </xf>
  </cellXfs>
  <cellStyles count="16">
    <cellStyle name="Moeda" xfId="1" builtinId="4"/>
    <cellStyle name="Moeda 2" xfId="2" xr:uid="{00000000-0005-0000-0000-000006000000}"/>
    <cellStyle name="Normal" xfId="0" builtinId="0"/>
    <cellStyle name="Normal 2" xfId="3" xr:uid="{00000000-0005-0000-0000-000007000000}"/>
    <cellStyle name="Normal 2 2" xfId="4" xr:uid="{00000000-0005-0000-0000-000008000000}"/>
    <cellStyle name="Normal 3" xfId="5" xr:uid="{00000000-0005-0000-0000-000009000000}"/>
    <cellStyle name="Normal 4" xfId="6" xr:uid="{00000000-0005-0000-0000-00000A000000}"/>
    <cellStyle name="Normal 8" xfId="7" xr:uid="{00000000-0005-0000-0000-00000B000000}"/>
    <cellStyle name="Porcentagem 2" xfId="8" xr:uid="{00000000-0005-0000-0000-00000C000000}"/>
    <cellStyle name="Porcentagem 3" xfId="9" xr:uid="{00000000-0005-0000-0000-00000D000000}"/>
    <cellStyle name="Separador de milhares 7" xfId="10" xr:uid="{00000000-0005-0000-0000-00000E000000}"/>
    <cellStyle name="Vírgula 2" xfId="11" xr:uid="{00000000-0005-0000-0000-00000F000000}"/>
    <cellStyle name="Vírgula 3" xfId="12" xr:uid="{00000000-0005-0000-0000-000010000000}"/>
    <cellStyle name="Vírgula 4" xfId="13" xr:uid="{00000000-0005-0000-0000-000011000000}"/>
    <cellStyle name="Vírgula 5" xfId="14" xr:uid="{00000000-0005-0000-0000-000012000000}"/>
    <cellStyle name="Vírgula 5 2" xfId="15" xr:uid="{76C61219-15BB-4033-A9AA-A5BE4BB6DA38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8CBAD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533400</xdr:colOff>
      <xdr:row>0</xdr:row>
      <xdr:rowOff>21961</xdr:rowOff>
    </xdr:from>
    <xdr:to>
      <xdr:col>1</xdr:col>
      <xdr:colOff>673200</xdr:colOff>
      <xdr:row>2</xdr:row>
      <xdr:rowOff>171451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33400" y="21961"/>
          <a:ext cx="758925" cy="5495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445829</xdr:colOff>
      <xdr:row>41</xdr:row>
      <xdr:rowOff>145865</xdr:rowOff>
    </xdr:from>
    <xdr:to>
      <xdr:col>3</xdr:col>
      <xdr:colOff>1346579</xdr:colOff>
      <xdr:row>53</xdr:row>
      <xdr:rowOff>176893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912679" y="8708840"/>
          <a:ext cx="2062800" cy="2431328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2</xdr:col>
      <xdr:colOff>384120</xdr:colOff>
      <xdr:row>708</xdr:row>
      <xdr:rowOff>0</xdr:rowOff>
    </xdr:from>
    <xdr:to>
      <xdr:col>6</xdr:col>
      <xdr:colOff>385230</xdr:colOff>
      <xdr:row>719</xdr:row>
      <xdr:rowOff>1057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50970" y="106432350"/>
          <a:ext cx="4877910" cy="2200275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4</xdr:col>
      <xdr:colOff>428734</xdr:colOff>
      <xdr:row>41</xdr:row>
      <xdr:rowOff>163504</xdr:rowOff>
    </xdr:from>
    <xdr:to>
      <xdr:col>6</xdr:col>
      <xdr:colOff>214993</xdr:colOff>
      <xdr:row>53</xdr:row>
      <xdr:rowOff>193204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4743559" y="8726479"/>
          <a:ext cx="2062734" cy="2430000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2</xdr:col>
      <xdr:colOff>161925</xdr:colOff>
      <xdr:row>69</xdr:row>
      <xdr:rowOff>19050</xdr:rowOff>
    </xdr:from>
    <xdr:to>
      <xdr:col>5</xdr:col>
      <xdr:colOff>62450</xdr:colOff>
      <xdr:row>80</xdr:row>
      <xdr:rowOff>29175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D00FCF1D-96DB-4881-B5A2-D438FF560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6450" y="92583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9526</xdr:colOff>
      <xdr:row>92</xdr:row>
      <xdr:rowOff>133350</xdr:rowOff>
    </xdr:from>
    <xdr:to>
      <xdr:col>5</xdr:col>
      <xdr:colOff>276225</xdr:colOff>
      <xdr:row>104</xdr:row>
      <xdr:rowOff>133350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D9588744-7D9B-492F-B273-56ACF5C36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858875"/>
          <a:ext cx="4295774" cy="24003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</xdr:colOff>
      <xdr:row>141</xdr:row>
      <xdr:rowOff>19049</xdr:rowOff>
    </xdr:from>
    <xdr:to>
      <xdr:col>5</xdr:col>
      <xdr:colOff>114300</xdr:colOff>
      <xdr:row>152</xdr:row>
      <xdr:rowOff>197643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DB6C3ED0-2951-4353-9F7D-F9D9CE505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4" y="24517349"/>
          <a:ext cx="4086226" cy="2378869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117</xdr:row>
      <xdr:rowOff>142875</xdr:rowOff>
    </xdr:from>
    <xdr:to>
      <xdr:col>4</xdr:col>
      <xdr:colOff>1357850</xdr:colOff>
      <xdr:row>128</xdr:row>
      <xdr:rowOff>153000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C73174DB-2049-404B-9226-FE888CC30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0" y="189547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173</xdr:row>
      <xdr:rowOff>133350</xdr:rowOff>
    </xdr:from>
    <xdr:to>
      <xdr:col>4</xdr:col>
      <xdr:colOff>1331189</xdr:colOff>
      <xdr:row>184</xdr:row>
      <xdr:rowOff>143475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EC97C181-D0B9-43E3-AC95-FA0C5010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30394275"/>
          <a:ext cx="3931513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200</xdr:row>
      <xdr:rowOff>0</xdr:rowOff>
    </xdr:from>
    <xdr:to>
      <xdr:col>4</xdr:col>
      <xdr:colOff>413808</xdr:colOff>
      <xdr:row>208</xdr:row>
      <xdr:rowOff>95250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953D7F6C-E11A-496E-9B14-02A3C2131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5756850"/>
          <a:ext cx="3014133" cy="169545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1266826</xdr:colOff>
      <xdr:row>471</xdr:row>
      <xdr:rowOff>28574</xdr:rowOff>
    </xdr:from>
    <xdr:to>
      <xdr:col>4</xdr:col>
      <xdr:colOff>1302614</xdr:colOff>
      <xdr:row>482</xdr:row>
      <xdr:rowOff>180974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B79C9F9F-A3A5-40D5-995C-26DDF37B8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1" y="59940824"/>
          <a:ext cx="3931513" cy="23526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496</xdr:row>
      <xdr:rowOff>0</xdr:rowOff>
    </xdr:from>
    <xdr:to>
      <xdr:col>5</xdr:col>
      <xdr:colOff>38101</xdr:colOff>
      <xdr:row>507</xdr:row>
      <xdr:rowOff>192881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87842D1B-CBA7-4B0A-9F5D-C007F76B1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575" y="65008125"/>
          <a:ext cx="4048126" cy="239315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550</xdr:row>
      <xdr:rowOff>0</xdr:rowOff>
    </xdr:from>
    <xdr:to>
      <xdr:col>4</xdr:col>
      <xdr:colOff>1331189</xdr:colOff>
      <xdr:row>561</xdr:row>
      <xdr:rowOff>10125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46D79D58-D524-4B68-84C1-7083BFB70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75961875"/>
          <a:ext cx="3931513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575</xdr:row>
      <xdr:rowOff>200024</xdr:rowOff>
    </xdr:from>
    <xdr:to>
      <xdr:col>5</xdr:col>
      <xdr:colOff>221191</xdr:colOff>
      <xdr:row>587</xdr:row>
      <xdr:rowOff>190499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258DF3DA-ACD9-46F0-ACD1-8B85FDA07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81257774"/>
          <a:ext cx="4250267" cy="23907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603</xdr:row>
      <xdr:rowOff>0</xdr:rowOff>
    </xdr:from>
    <xdr:to>
      <xdr:col>4</xdr:col>
      <xdr:colOff>1329275</xdr:colOff>
      <xdr:row>614</xdr:row>
      <xdr:rowOff>10125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B02B00EA-9C95-4B26-BCC3-C51D0C0DD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867632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735</xdr:row>
      <xdr:rowOff>0</xdr:rowOff>
    </xdr:from>
    <xdr:to>
      <xdr:col>4</xdr:col>
      <xdr:colOff>1329275</xdr:colOff>
      <xdr:row>746</xdr:row>
      <xdr:rowOff>10125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9DCA0AA-DF3A-4DA0-8210-A6531B27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118330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761</xdr:row>
      <xdr:rowOff>0</xdr:rowOff>
    </xdr:from>
    <xdr:to>
      <xdr:col>4</xdr:col>
      <xdr:colOff>1329275</xdr:colOff>
      <xdr:row>772</xdr:row>
      <xdr:rowOff>10125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24FAE436-D023-4072-8D81-93C50105A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171289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897</xdr:row>
      <xdr:rowOff>0</xdr:rowOff>
    </xdr:from>
    <xdr:to>
      <xdr:col>4</xdr:col>
      <xdr:colOff>1331189</xdr:colOff>
      <xdr:row>908</xdr:row>
      <xdr:rowOff>10125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B041D5BB-C713-495A-A298-EE0F1514F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139560300"/>
          <a:ext cx="3931513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1101</xdr:row>
      <xdr:rowOff>0</xdr:rowOff>
    </xdr:from>
    <xdr:to>
      <xdr:col>4</xdr:col>
      <xdr:colOff>1329275</xdr:colOff>
      <xdr:row>1112</xdr:row>
      <xdr:rowOff>10125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3ACEA7C0-F98F-49E2-96FA-CC7450A0F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775079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1127</xdr:row>
      <xdr:rowOff>0</xdr:rowOff>
    </xdr:from>
    <xdr:to>
      <xdr:col>4</xdr:col>
      <xdr:colOff>1329275</xdr:colOff>
      <xdr:row>1138</xdr:row>
      <xdr:rowOff>10125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2E81DD2D-95B4-4C80-BCC1-CF3FFEBA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828038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1179</xdr:row>
      <xdr:rowOff>0</xdr:rowOff>
    </xdr:from>
    <xdr:to>
      <xdr:col>4</xdr:col>
      <xdr:colOff>1329275</xdr:colOff>
      <xdr:row>1190</xdr:row>
      <xdr:rowOff>19650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E8F70D3F-EF1F-4657-A121-F564F7E6E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934622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1207</xdr:row>
      <xdr:rowOff>0</xdr:rowOff>
    </xdr:from>
    <xdr:to>
      <xdr:col>4</xdr:col>
      <xdr:colOff>1329275</xdr:colOff>
      <xdr:row>1218</xdr:row>
      <xdr:rowOff>10125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37300101-A7BA-4DA7-A83F-736F9DE20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987391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1233</xdr:row>
      <xdr:rowOff>0</xdr:rowOff>
    </xdr:from>
    <xdr:to>
      <xdr:col>4</xdr:col>
      <xdr:colOff>1257300</xdr:colOff>
      <xdr:row>1244</xdr:row>
      <xdr:rowOff>10125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34C1384B-86CE-44B4-B34B-78F3A4186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204025500"/>
          <a:ext cx="3857624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1259</xdr:row>
      <xdr:rowOff>0</xdr:rowOff>
    </xdr:from>
    <xdr:to>
      <xdr:col>4</xdr:col>
      <xdr:colOff>1329275</xdr:colOff>
      <xdr:row>1270</xdr:row>
      <xdr:rowOff>10125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AADB0660-158F-43CE-B9F9-DE85DF603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093118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1287</xdr:row>
      <xdr:rowOff>0</xdr:rowOff>
    </xdr:from>
    <xdr:to>
      <xdr:col>4</xdr:col>
      <xdr:colOff>1329275</xdr:colOff>
      <xdr:row>1298</xdr:row>
      <xdr:rowOff>10125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4CDE873F-1647-46CF-A04C-9948FAF40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145982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1313</xdr:row>
      <xdr:rowOff>0</xdr:rowOff>
    </xdr:from>
    <xdr:to>
      <xdr:col>4</xdr:col>
      <xdr:colOff>1329275</xdr:colOff>
      <xdr:row>1324</xdr:row>
      <xdr:rowOff>10125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8873C25-9319-4825-A87C-D76FC8096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198846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1339</xdr:row>
      <xdr:rowOff>0</xdr:rowOff>
    </xdr:from>
    <xdr:to>
      <xdr:col>4</xdr:col>
      <xdr:colOff>1329275</xdr:colOff>
      <xdr:row>1350</xdr:row>
      <xdr:rowOff>10125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F1A3027A-D524-436E-BA15-4B980D39B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251710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1419</xdr:row>
      <xdr:rowOff>0</xdr:rowOff>
    </xdr:from>
    <xdr:to>
      <xdr:col>4</xdr:col>
      <xdr:colOff>1329275</xdr:colOff>
      <xdr:row>1430</xdr:row>
      <xdr:rowOff>10125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2F0F411A-A147-4585-ABE7-BB8001230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357532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1393</xdr:row>
      <xdr:rowOff>0</xdr:rowOff>
    </xdr:from>
    <xdr:to>
      <xdr:col>4</xdr:col>
      <xdr:colOff>1329275</xdr:colOff>
      <xdr:row>1404</xdr:row>
      <xdr:rowOff>10125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BCB52441-F933-4C6D-BF0B-0C0580C6E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304573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1444</xdr:row>
      <xdr:rowOff>123825</xdr:rowOff>
    </xdr:from>
    <xdr:to>
      <xdr:col>4</xdr:col>
      <xdr:colOff>1234025</xdr:colOff>
      <xdr:row>1455</xdr:row>
      <xdr:rowOff>133950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73A6E6A9-22E9-45C6-9074-1FDC4A7E9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275" y="2061210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845</xdr:row>
      <xdr:rowOff>0</xdr:rowOff>
    </xdr:from>
    <xdr:to>
      <xdr:col>4</xdr:col>
      <xdr:colOff>1329275</xdr:colOff>
      <xdr:row>856</xdr:row>
      <xdr:rowOff>10125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2C652571-11C1-4790-AA5C-C75424FBD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224153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871</xdr:row>
      <xdr:rowOff>0</xdr:rowOff>
    </xdr:from>
    <xdr:to>
      <xdr:col>4</xdr:col>
      <xdr:colOff>1329275</xdr:colOff>
      <xdr:row>882</xdr:row>
      <xdr:rowOff>10125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D4CDDCF5-2EBF-4B79-92D2-76D2A142C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277016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1762</xdr:row>
      <xdr:rowOff>0</xdr:rowOff>
    </xdr:from>
    <xdr:to>
      <xdr:col>4</xdr:col>
      <xdr:colOff>1409699</xdr:colOff>
      <xdr:row>1773</xdr:row>
      <xdr:rowOff>10125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FE0BFEE9-4817-4D9E-8846-0466B1E48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347043375"/>
          <a:ext cx="4010025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1796</xdr:row>
      <xdr:rowOff>0</xdr:rowOff>
    </xdr:from>
    <xdr:to>
      <xdr:col>4</xdr:col>
      <xdr:colOff>1329275</xdr:colOff>
      <xdr:row>1807</xdr:row>
      <xdr:rowOff>10125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686EC682-260E-4F50-BEDA-1E82E6D3D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527393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1822</xdr:row>
      <xdr:rowOff>0</xdr:rowOff>
    </xdr:from>
    <xdr:to>
      <xdr:col>4</xdr:col>
      <xdr:colOff>1329275</xdr:colOff>
      <xdr:row>1833</xdr:row>
      <xdr:rowOff>10125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EBDADB71-66CE-4D38-B59B-FF45AE6AB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581304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1848</xdr:row>
      <xdr:rowOff>0</xdr:rowOff>
    </xdr:from>
    <xdr:to>
      <xdr:col>4</xdr:col>
      <xdr:colOff>1329275</xdr:colOff>
      <xdr:row>1859</xdr:row>
      <xdr:rowOff>10125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1360441B-2BA6-4E53-898E-848E80CFE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635406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1875</xdr:row>
      <xdr:rowOff>0</xdr:rowOff>
    </xdr:from>
    <xdr:to>
      <xdr:col>4</xdr:col>
      <xdr:colOff>1329275</xdr:colOff>
      <xdr:row>1886</xdr:row>
      <xdr:rowOff>10125</xdr:rowOff>
    </xdr:to>
    <xdr:pic>
      <xdr:nvPicPr>
        <xdr:cNvPr id="68" name="Imagem 67">
          <a:extLst>
            <a:ext uri="{FF2B5EF4-FFF2-40B4-BE49-F238E27FC236}">
              <a16:creationId xmlns:a16="http://schemas.microsoft.com/office/drawing/2014/main" id="{25657159-D1BD-49F0-9A20-5FDCA2133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688270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2296</xdr:row>
      <xdr:rowOff>19050</xdr:rowOff>
    </xdr:from>
    <xdr:to>
      <xdr:col>5</xdr:col>
      <xdr:colOff>9525</xdr:colOff>
      <xdr:row>2308</xdr:row>
      <xdr:rowOff>118579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B41EA208-E56B-425F-A672-CB3360B0C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402364575"/>
          <a:ext cx="4048125" cy="24998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2265</xdr:row>
      <xdr:rowOff>0</xdr:rowOff>
    </xdr:from>
    <xdr:to>
      <xdr:col>4</xdr:col>
      <xdr:colOff>1390650</xdr:colOff>
      <xdr:row>2276</xdr:row>
      <xdr:rowOff>190500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379FBB89-623B-48A1-8988-F06B254AE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97059150"/>
          <a:ext cx="3990975" cy="23907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1909</xdr:row>
      <xdr:rowOff>0</xdr:rowOff>
    </xdr:from>
    <xdr:to>
      <xdr:col>5</xdr:col>
      <xdr:colOff>9525</xdr:colOff>
      <xdr:row>1919</xdr:row>
      <xdr:rowOff>180705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FBF8366F-4E59-451E-A81A-23F546160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74113425"/>
          <a:ext cx="4038600" cy="2180955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2118</xdr:row>
      <xdr:rowOff>0</xdr:rowOff>
    </xdr:from>
    <xdr:to>
      <xdr:col>4</xdr:col>
      <xdr:colOff>1409700</xdr:colOff>
      <xdr:row>2129</xdr:row>
      <xdr:rowOff>10125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E4440570-8C20-4B63-B039-8884C803C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381657225"/>
          <a:ext cx="4010024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2142</xdr:row>
      <xdr:rowOff>0</xdr:rowOff>
    </xdr:from>
    <xdr:to>
      <xdr:col>4</xdr:col>
      <xdr:colOff>1329275</xdr:colOff>
      <xdr:row>2153</xdr:row>
      <xdr:rowOff>10125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DE00646B-EB60-43EC-8CD5-E7A8C65BE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865435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2166</xdr:row>
      <xdr:rowOff>0</xdr:rowOff>
    </xdr:from>
    <xdr:to>
      <xdr:col>4</xdr:col>
      <xdr:colOff>1329275</xdr:colOff>
      <xdr:row>2177</xdr:row>
      <xdr:rowOff>10125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769652FB-4990-4490-9E66-D6C490BAF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914298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2190</xdr:row>
      <xdr:rowOff>0</xdr:rowOff>
    </xdr:from>
    <xdr:to>
      <xdr:col>4</xdr:col>
      <xdr:colOff>1329275</xdr:colOff>
      <xdr:row>2201</xdr:row>
      <xdr:rowOff>10125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4337B352-E6E3-4F13-BF10-AB6D2FD72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3962304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2215</xdr:row>
      <xdr:rowOff>0</xdr:rowOff>
    </xdr:from>
    <xdr:to>
      <xdr:col>4</xdr:col>
      <xdr:colOff>1400175</xdr:colOff>
      <xdr:row>2226</xdr:row>
      <xdr:rowOff>10125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815F29F7-090E-4D33-AE09-B171C62CA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401202525"/>
          <a:ext cx="4000499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2239</xdr:row>
      <xdr:rowOff>0</xdr:rowOff>
    </xdr:from>
    <xdr:to>
      <xdr:col>4</xdr:col>
      <xdr:colOff>1329275</xdr:colOff>
      <xdr:row>2250</xdr:row>
      <xdr:rowOff>10125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8BEEF158-43B9-4BD6-B94A-4E4E050A0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4060888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274</xdr:row>
      <xdr:rowOff>0</xdr:rowOff>
    </xdr:from>
    <xdr:to>
      <xdr:col>4</xdr:col>
      <xdr:colOff>600075</xdr:colOff>
      <xdr:row>283</xdr:row>
      <xdr:rowOff>9525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B65942B8-721A-46DE-ABB1-67CD81C22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42119550"/>
          <a:ext cx="3200400" cy="18002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629</xdr:row>
      <xdr:rowOff>0</xdr:rowOff>
    </xdr:from>
    <xdr:to>
      <xdr:col>4</xdr:col>
      <xdr:colOff>1329275</xdr:colOff>
      <xdr:row>640</xdr:row>
      <xdr:rowOff>10125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22FF3D22-ECE8-46EE-9395-880BAF76A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813625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655</xdr:row>
      <xdr:rowOff>0</xdr:rowOff>
    </xdr:from>
    <xdr:to>
      <xdr:col>4</xdr:col>
      <xdr:colOff>419100</xdr:colOff>
      <xdr:row>666</xdr:row>
      <xdr:rowOff>10125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85769186-BFC4-4715-B02D-2AE9C3030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86648925"/>
          <a:ext cx="3019425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681</xdr:row>
      <xdr:rowOff>0</xdr:rowOff>
    </xdr:from>
    <xdr:to>
      <xdr:col>4</xdr:col>
      <xdr:colOff>1428749</xdr:colOff>
      <xdr:row>692</xdr:row>
      <xdr:rowOff>10125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8339617F-96B2-4D32-9D43-D008F37C0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91944825"/>
          <a:ext cx="4029075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1023</xdr:row>
      <xdr:rowOff>0</xdr:rowOff>
    </xdr:from>
    <xdr:to>
      <xdr:col>4</xdr:col>
      <xdr:colOff>1329275</xdr:colOff>
      <xdr:row>1034</xdr:row>
      <xdr:rowOff>10125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FE30FBF7-972E-4FFB-A9A6-D885E54CB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3003530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1075</xdr:row>
      <xdr:rowOff>0</xdr:rowOff>
    </xdr:from>
    <xdr:to>
      <xdr:col>4</xdr:col>
      <xdr:colOff>1329275</xdr:colOff>
      <xdr:row>1086</xdr:row>
      <xdr:rowOff>10125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4BC75E7E-D637-4AC4-A3FA-224FD02F4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140608050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1050</xdr:row>
      <xdr:rowOff>0</xdr:rowOff>
    </xdr:from>
    <xdr:to>
      <xdr:col>4</xdr:col>
      <xdr:colOff>1314449</xdr:colOff>
      <xdr:row>1061</xdr:row>
      <xdr:rowOff>10125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91FE800C-F034-49D0-883D-5523EE06E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135521700"/>
          <a:ext cx="3914775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1494</xdr:row>
      <xdr:rowOff>0</xdr:rowOff>
    </xdr:from>
    <xdr:to>
      <xdr:col>5</xdr:col>
      <xdr:colOff>19049</xdr:colOff>
      <xdr:row>1505</xdr:row>
      <xdr:rowOff>10125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A2FA36D0-7148-43BF-A1F1-DE515F155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209835750"/>
          <a:ext cx="4048125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1542</xdr:row>
      <xdr:rowOff>0</xdr:rowOff>
    </xdr:from>
    <xdr:to>
      <xdr:col>4</xdr:col>
      <xdr:colOff>1428749</xdr:colOff>
      <xdr:row>1553</xdr:row>
      <xdr:rowOff>10125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843E43FF-DBE4-4BAD-B264-8C44378EA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219694125"/>
          <a:ext cx="4029075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1568</xdr:row>
      <xdr:rowOff>0</xdr:rowOff>
    </xdr:from>
    <xdr:to>
      <xdr:col>5</xdr:col>
      <xdr:colOff>9525</xdr:colOff>
      <xdr:row>1579</xdr:row>
      <xdr:rowOff>10125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46B744A0-2221-467D-9149-C2475B53F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24980500"/>
          <a:ext cx="4038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1596</xdr:row>
      <xdr:rowOff>0</xdr:rowOff>
    </xdr:from>
    <xdr:to>
      <xdr:col>4</xdr:col>
      <xdr:colOff>1409699</xdr:colOff>
      <xdr:row>1607</xdr:row>
      <xdr:rowOff>10125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992CB29B-2A7C-4404-8DB6-F5C0F7F8D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230266875"/>
          <a:ext cx="4010025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1622</xdr:row>
      <xdr:rowOff>0</xdr:rowOff>
    </xdr:from>
    <xdr:to>
      <xdr:col>5</xdr:col>
      <xdr:colOff>9525</xdr:colOff>
      <xdr:row>1633</xdr:row>
      <xdr:rowOff>10125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3D6CB8AB-2BC0-4AEE-BD74-9E21EF152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35553250"/>
          <a:ext cx="4038600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1648</xdr:row>
      <xdr:rowOff>0</xdr:rowOff>
    </xdr:from>
    <xdr:to>
      <xdr:col>5</xdr:col>
      <xdr:colOff>19050</xdr:colOff>
      <xdr:row>1659</xdr:row>
      <xdr:rowOff>10125</xdr:rowOff>
    </xdr:to>
    <xdr:pic>
      <xdr:nvPicPr>
        <xdr:cNvPr id="76" name="Imagem 75">
          <a:extLst>
            <a:ext uri="{FF2B5EF4-FFF2-40B4-BE49-F238E27FC236}">
              <a16:creationId xmlns:a16="http://schemas.microsoft.com/office/drawing/2014/main" id="{9CF78C52-89FC-4335-810C-2749CC327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40839625"/>
          <a:ext cx="4048125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1718</xdr:row>
      <xdr:rowOff>0</xdr:rowOff>
    </xdr:from>
    <xdr:to>
      <xdr:col>4</xdr:col>
      <xdr:colOff>495299</xdr:colOff>
      <xdr:row>1729</xdr:row>
      <xdr:rowOff>10125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5122FB7D-BC09-4D36-A096-6144B1B25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4" y="252698250"/>
          <a:ext cx="3095625" cy="221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1682</xdr:row>
      <xdr:rowOff>0</xdr:rowOff>
    </xdr:from>
    <xdr:to>
      <xdr:col>4</xdr:col>
      <xdr:colOff>1329275</xdr:colOff>
      <xdr:row>1693</xdr:row>
      <xdr:rowOff>10125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87164E2C-3C41-4EA7-938A-B06B16DD2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24781192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310</xdr:row>
      <xdr:rowOff>38100</xdr:rowOff>
    </xdr:from>
    <xdr:to>
      <xdr:col>4</xdr:col>
      <xdr:colOff>195800</xdr:colOff>
      <xdr:row>321</xdr:row>
      <xdr:rowOff>48225</xdr:rowOff>
    </xdr:to>
    <xdr:pic>
      <xdr:nvPicPr>
        <xdr:cNvPr id="82" name="Imagem 81">
          <a:extLst>
            <a:ext uri="{FF2B5EF4-FFF2-40B4-BE49-F238E27FC236}">
              <a16:creationId xmlns:a16="http://schemas.microsoft.com/office/drawing/2014/main" id="{CD194248-999A-4178-8BDB-819719806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050" y="48834675"/>
          <a:ext cx="3929600" cy="2210400"/>
        </a:xfrm>
        <a:prstGeom prst="rect">
          <a:avLst/>
        </a:prstGeom>
      </xdr:spPr>
    </xdr:pic>
    <xdr:clientData/>
  </xdr:twoCellAnchor>
  <xdr:twoCellAnchor editAs="oneCell">
    <xdr:from>
      <xdr:col>4</xdr:col>
      <xdr:colOff>504825</xdr:colOff>
      <xdr:row>310</xdr:row>
      <xdr:rowOff>76200</xdr:rowOff>
    </xdr:from>
    <xdr:to>
      <xdr:col>6</xdr:col>
      <xdr:colOff>1562100</xdr:colOff>
      <xdr:row>321</xdr:row>
      <xdr:rowOff>79125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66A4D39A-A168-4755-AD4F-09BCD82C0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9675" y="48872775"/>
          <a:ext cx="3333750" cy="22032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2322</xdr:row>
      <xdr:rowOff>28575</xdr:rowOff>
    </xdr:from>
    <xdr:to>
      <xdr:col>5</xdr:col>
      <xdr:colOff>0</xdr:colOff>
      <xdr:row>2331</xdr:row>
      <xdr:rowOff>167878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B08DB33B-A088-48D0-A3B7-CA9C45E7A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2150" y="337299300"/>
          <a:ext cx="3981450" cy="193952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365474</xdr:colOff>
      <xdr:row>297</xdr:row>
      <xdr:rowOff>177451</xdr:rowOff>
    </xdr:from>
    <xdr:to>
      <xdr:col>3</xdr:col>
      <xdr:colOff>1099314</xdr:colOff>
      <xdr:row>306</xdr:row>
      <xdr:rowOff>171453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1D919B4D-2E5C-27F4-19BF-7FA9D0320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83130" y="46275245"/>
          <a:ext cx="1794227" cy="3191290"/>
        </a:xfrm>
        <a:prstGeom prst="rect">
          <a:avLst/>
        </a:prstGeom>
      </xdr:spPr>
    </xdr:pic>
    <xdr:clientData/>
  </xdr:twoCellAnchor>
  <xdr:twoCellAnchor editAs="oneCell">
    <xdr:from>
      <xdr:col>3</xdr:col>
      <xdr:colOff>1410824</xdr:colOff>
      <xdr:row>298</xdr:row>
      <xdr:rowOff>13128</xdr:rowOff>
    </xdr:from>
    <xdr:to>
      <xdr:col>6</xdr:col>
      <xdr:colOff>838200</xdr:colOff>
      <xdr:row>306</xdr:row>
      <xdr:rowOff>179514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F725DC6F-9159-6811-CE3F-372253E11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75169" y="46321708"/>
          <a:ext cx="1766586" cy="314212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J2334"/>
  <sheetViews>
    <sheetView tabSelected="1" view="pageBreakPreview" topLeftCell="A292" zoomScaleNormal="100" zoomScaleSheetLayoutView="100" zoomScalePageLayoutView="80" workbookViewId="0">
      <selection activeCell="H304" sqref="H304"/>
    </sheetView>
  </sheetViews>
  <sheetFormatPr defaultColWidth="9.140625" defaultRowHeight="15" x14ac:dyDescent="0.25"/>
  <cols>
    <col min="1" max="1" width="9.28515625" style="4" customWidth="1"/>
    <col min="2" max="2" width="19.42578125" style="4" customWidth="1"/>
    <col min="3" max="3" width="17.42578125" style="4" customWidth="1"/>
    <col min="4" max="4" width="21.5703125" style="4" customWidth="1"/>
    <col min="5" max="5" width="21.42578125" style="4" customWidth="1"/>
    <col min="6" max="6" width="12.7109375" style="4" customWidth="1"/>
    <col min="7" max="7" width="25.5703125" style="4" customWidth="1"/>
    <col min="8" max="8" width="12.42578125" style="4" customWidth="1"/>
    <col min="9" max="9" width="17.28515625" style="4" customWidth="1"/>
    <col min="10" max="16384" width="9.140625" style="4"/>
  </cols>
  <sheetData>
    <row r="1" spans="1:10" ht="15.75" x14ac:dyDescent="0.25">
      <c r="A1" s="1"/>
      <c r="B1" s="2"/>
      <c r="C1" s="2"/>
      <c r="D1" s="2"/>
      <c r="E1" s="490" t="s">
        <v>464</v>
      </c>
      <c r="F1" s="490"/>
      <c r="G1" s="490"/>
      <c r="H1" s="490"/>
      <c r="I1" s="490"/>
      <c r="J1" s="3"/>
    </row>
    <row r="2" spans="1:10" ht="15.75" x14ac:dyDescent="0.25">
      <c r="A2" s="5"/>
      <c r="B2" s="6"/>
      <c r="C2" s="6"/>
      <c r="D2" s="6"/>
      <c r="E2" s="490" t="s">
        <v>279</v>
      </c>
      <c r="F2" s="490"/>
      <c r="G2" s="490"/>
      <c r="H2" s="490"/>
      <c r="I2" s="490"/>
      <c r="J2" s="3"/>
    </row>
    <row r="3" spans="1:10" ht="15.75" x14ac:dyDescent="0.25">
      <c r="A3" s="5"/>
      <c r="B3" s="6"/>
      <c r="C3" s="6"/>
      <c r="D3" s="6"/>
      <c r="E3" s="491" t="s">
        <v>280</v>
      </c>
      <c r="F3" s="491"/>
      <c r="G3" s="491"/>
      <c r="H3" s="491"/>
      <c r="I3" s="491"/>
      <c r="J3" s="3"/>
    </row>
    <row r="4" spans="1:10" ht="15.75" x14ac:dyDescent="0.25">
      <c r="A4" s="488"/>
      <c r="B4" s="488"/>
      <c r="C4" s="488"/>
      <c r="D4" s="488"/>
      <c r="E4" s="488"/>
      <c r="F4" s="488"/>
      <c r="G4" s="488"/>
      <c r="H4" s="488"/>
      <c r="I4" s="488"/>
      <c r="J4" s="3"/>
    </row>
    <row r="5" spans="1:10" ht="15.75" x14ac:dyDescent="0.25">
      <c r="A5" s="1" t="s">
        <v>0</v>
      </c>
      <c r="B5" s="2"/>
      <c r="C5" s="2"/>
      <c r="D5" s="2"/>
      <c r="E5" s="2"/>
      <c r="F5" s="2"/>
      <c r="G5" s="2"/>
      <c r="H5" s="2"/>
      <c r="I5" s="7"/>
      <c r="J5" s="3"/>
    </row>
    <row r="6" spans="1:10" ht="15.75" x14ac:dyDescent="0.25">
      <c r="A6" s="5" t="s">
        <v>1</v>
      </c>
      <c r="B6" s="6"/>
      <c r="C6" s="6"/>
      <c r="D6" s="6"/>
      <c r="E6" s="6"/>
      <c r="F6" s="6"/>
      <c r="G6" s="6"/>
      <c r="H6" s="6"/>
      <c r="I6" s="8"/>
      <c r="J6" s="3"/>
    </row>
    <row r="7" spans="1:10" ht="15.75" x14ac:dyDescent="0.25">
      <c r="A7" s="9" t="s">
        <v>2</v>
      </c>
      <c r="B7" s="10"/>
      <c r="C7" s="10"/>
      <c r="D7" s="10"/>
      <c r="E7" s="10"/>
      <c r="F7" s="10"/>
      <c r="G7" s="10"/>
      <c r="H7" s="10"/>
      <c r="I7" s="11"/>
      <c r="J7" s="3"/>
    </row>
    <row r="8" spans="1:10" ht="15.75" x14ac:dyDescent="0.25">
      <c r="A8" s="492" t="s">
        <v>3</v>
      </c>
      <c r="B8" s="492"/>
      <c r="C8" s="492"/>
      <c r="D8" s="492"/>
      <c r="E8" s="492"/>
      <c r="F8" s="492"/>
      <c r="G8" s="492"/>
      <c r="H8" s="492"/>
      <c r="I8" s="492"/>
      <c r="J8" s="3"/>
    </row>
    <row r="9" spans="1:10" ht="15.75" x14ac:dyDescent="0.25">
      <c r="A9" s="133" t="s">
        <v>4</v>
      </c>
      <c r="B9" s="486" t="s">
        <v>5</v>
      </c>
      <c r="C9" s="486"/>
      <c r="D9" s="486"/>
      <c r="E9" s="486"/>
      <c r="F9" s="486"/>
      <c r="G9" s="486"/>
      <c r="H9" s="133" t="s">
        <v>6</v>
      </c>
      <c r="I9" s="12" t="s">
        <v>7</v>
      </c>
      <c r="J9" s="3"/>
    </row>
    <row r="10" spans="1:10" ht="15.75" x14ac:dyDescent="0.25">
      <c r="A10" s="488"/>
      <c r="B10" s="488"/>
      <c r="C10" s="488"/>
      <c r="D10" s="488"/>
      <c r="E10" s="488"/>
      <c r="F10" s="488"/>
      <c r="G10" s="488"/>
      <c r="H10" s="488"/>
      <c r="I10" s="488"/>
      <c r="J10" s="3"/>
    </row>
    <row r="11" spans="1:10" ht="23.25" hidden="1" customHeight="1" x14ac:dyDescent="0.25">
      <c r="A11" s="133" t="s">
        <v>171</v>
      </c>
      <c r="B11" s="459" t="s">
        <v>173</v>
      </c>
      <c r="C11" s="459"/>
      <c r="D11" s="459"/>
      <c r="E11" s="459"/>
      <c r="F11" s="459"/>
      <c r="G11" s="459"/>
      <c r="H11" s="13"/>
      <c r="I11" s="14"/>
      <c r="J11" s="3"/>
    </row>
    <row r="12" spans="1:10" ht="15.75" hidden="1" x14ac:dyDescent="0.25">
      <c r="A12" s="120"/>
      <c r="B12" s="488"/>
      <c r="C12" s="488"/>
      <c r="D12" s="488"/>
      <c r="E12" s="488"/>
      <c r="F12" s="488"/>
      <c r="G12" s="488"/>
      <c r="H12" s="120"/>
      <c r="I12" s="120"/>
      <c r="J12" s="3"/>
    </row>
    <row r="13" spans="1:10" ht="15" hidden="1" customHeight="1" x14ac:dyDescent="0.25">
      <c r="A13" s="133" t="s">
        <v>172</v>
      </c>
      <c r="B13" s="459" t="s">
        <v>170</v>
      </c>
      <c r="C13" s="459"/>
      <c r="D13" s="459"/>
      <c r="E13" s="459"/>
      <c r="F13" s="459"/>
      <c r="G13" s="459"/>
      <c r="H13" s="13" t="s">
        <v>174</v>
      </c>
      <c r="I13" s="14">
        <f>E34</f>
        <v>0</v>
      </c>
      <c r="J13" s="3"/>
    </row>
    <row r="14" spans="1:10" ht="15.75" hidden="1" x14ac:dyDescent="0.25">
      <c r="A14" s="120"/>
      <c r="B14" s="488"/>
      <c r="C14" s="488"/>
      <c r="D14" s="488"/>
      <c r="E14" s="488"/>
      <c r="F14" s="488"/>
      <c r="G14" s="488"/>
      <c r="H14" s="120"/>
      <c r="I14" s="120"/>
      <c r="J14" s="3"/>
    </row>
    <row r="15" spans="1:10" ht="15.75" hidden="1" x14ac:dyDescent="0.25">
      <c r="A15" s="120"/>
      <c r="B15" s="430" t="s">
        <v>175</v>
      </c>
      <c r="C15" s="430"/>
      <c r="D15" s="430"/>
      <c r="E15" s="430"/>
      <c r="F15" s="430"/>
      <c r="G15" s="430"/>
      <c r="H15" s="120"/>
      <c r="I15" s="120"/>
      <c r="J15" s="3"/>
    </row>
    <row r="16" spans="1:10" ht="15.75" hidden="1" x14ac:dyDescent="0.25">
      <c r="A16" s="120"/>
      <c r="B16" s="449"/>
      <c r="C16" s="450"/>
      <c r="D16" s="450"/>
      <c r="E16" s="450"/>
      <c r="F16" s="450"/>
      <c r="G16" s="451"/>
      <c r="H16" s="120"/>
      <c r="I16" s="120"/>
      <c r="J16" s="3"/>
    </row>
    <row r="17" spans="1:10" ht="15.75" hidden="1" x14ac:dyDescent="0.25">
      <c r="A17" s="120"/>
      <c r="B17" s="449" t="s">
        <v>217</v>
      </c>
      <c r="C17" s="450"/>
      <c r="D17" s="450"/>
      <c r="E17" s="450"/>
      <c r="F17" s="450"/>
      <c r="G17" s="451"/>
      <c r="H17" s="120"/>
      <c r="I17" s="120"/>
      <c r="J17" s="3"/>
    </row>
    <row r="18" spans="1:10" ht="15.75" hidden="1" x14ac:dyDescent="0.25">
      <c r="A18" s="120"/>
      <c r="B18" s="471"/>
      <c r="C18" s="493"/>
      <c r="D18" s="493"/>
      <c r="E18" s="493"/>
      <c r="F18" s="493"/>
      <c r="G18" s="494"/>
      <c r="H18" s="120"/>
      <c r="I18" s="120"/>
      <c r="J18" s="3"/>
    </row>
    <row r="19" spans="1:10" ht="15.75" hidden="1" x14ac:dyDescent="0.25">
      <c r="A19" s="120"/>
      <c r="B19" s="471"/>
      <c r="C19" s="493"/>
      <c r="D19" s="493"/>
      <c r="E19" s="493"/>
      <c r="F19" s="493"/>
      <c r="G19" s="494"/>
      <c r="H19" s="120"/>
      <c r="I19" s="120"/>
      <c r="J19" s="3"/>
    </row>
    <row r="20" spans="1:10" ht="15.75" hidden="1" x14ac:dyDescent="0.25">
      <c r="A20" s="120"/>
      <c r="B20" s="471"/>
      <c r="C20" s="493"/>
      <c r="D20" s="493"/>
      <c r="E20" s="493"/>
      <c r="F20" s="493"/>
      <c r="G20" s="494"/>
      <c r="H20" s="120"/>
      <c r="I20" s="120"/>
      <c r="J20" s="3"/>
    </row>
    <row r="21" spans="1:10" ht="15.75" hidden="1" x14ac:dyDescent="0.25">
      <c r="A21" s="120"/>
      <c r="B21" s="471"/>
      <c r="C21" s="493"/>
      <c r="D21" s="493"/>
      <c r="E21" s="493"/>
      <c r="F21" s="493"/>
      <c r="G21" s="494"/>
      <c r="H21" s="120"/>
      <c r="I21" s="120"/>
      <c r="J21" s="3"/>
    </row>
    <row r="22" spans="1:10" ht="15.75" hidden="1" x14ac:dyDescent="0.25">
      <c r="A22" s="120"/>
      <c r="B22" s="471"/>
      <c r="C22" s="493"/>
      <c r="D22" s="493"/>
      <c r="E22" s="493"/>
      <c r="F22" s="493"/>
      <c r="G22" s="494"/>
      <c r="H22" s="120"/>
      <c r="I22" s="120"/>
      <c r="J22" s="3"/>
    </row>
    <row r="23" spans="1:10" ht="15.75" hidden="1" x14ac:dyDescent="0.25">
      <c r="A23" s="120"/>
      <c r="B23" s="471"/>
      <c r="C23" s="493"/>
      <c r="D23" s="493"/>
      <c r="E23" s="493"/>
      <c r="F23" s="493"/>
      <c r="G23" s="494"/>
      <c r="H23" s="120"/>
      <c r="I23" s="120"/>
      <c r="J23" s="3"/>
    </row>
    <row r="24" spans="1:10" ht="15.75" hidden="1" x14ac:dyDescent="0.25">
      <c r="A24" s="120"/>
      <c r="B24" s="471"/>
      <c r="C24" s="493"/>
      <c r="D24" s="493"/>
      <c r="E24" s="493"/>
      <c r="F24" s="493"/>
      <c r="G24" s="494"/>
      <c r="H24" s="120"/>
      <c r="I24" s="120"/>
      <c r="J24" s="3"/>
    </row>
    <row r="25" spans="1:10" ht="15.75" hidden="1" x14ac:dyDescent="0.25">
      <c r="A25" s="120"/>
      <c r="B25" s="471"/>
      <c r="C25" s="493"/>
      <c r="D25" s="493"/>
      <c r="E25" s="493"/>
      <c r="F25" s="493"/>
      <c r="G25" s="494"/>
      <c r="H25" s="120"/>
      <c r="I25" s="120"/>
      <c r="J25" s="3"/>
    </row>
    <row r="26" spans="1:10" ht="15.75" hidden="1" x14ac:dyDescent="0.25">
      <c r="A26" s="120"/>
      <c r="B26" s="471"/>
      <c r="C26" s="493"/>
      <c r="D26" s="493"/>
      <c r="E26" s="493"/>
      <c r="F26" s="493"/>
      <c r="G26" s="494"/>
      <c r="H26" s="120"/>
      <c r="I26" s="120"/>
      <c r="J26" s="3"/>
    </row>
    <row r="27" spans="1:10" ht="15.75" hidden="1" x14ac:dyDescent="0.25">
      <c r="A27" s="120"/>
      <c r="B27" s="471"/>
      <c r="C27" s="493"/>
      <c r="D27" s="493"/>
      <c r="E27" s="493"/>
      <c r="F27" s="493"/>
      <c r="G27" s="494"/>
      <c r="H27" s="120"/>
      <c r="I27" s="120"/>
      <c r="J27" s="3"/>
    </row>
    <row r="28" spans="1:10" ht="15.75" hidden="1" x14ac:dyDescent="0.25">
      <c r="A28" s="120"/>
      <c r="B28" s="471"/>
      <c r="C28" s="493"/>
      <c r="D28" s="493"/>
      <c r="E28" s="493"/>
      <c r="F28" s="493"/>
      <c r="G28" s="494"/>
      <c r="H28" s="120"/>
      <c r="I28" s="120"/>
      <c r="J28" s="3"/>
    </row>
    <row r="29" spans="1:10" ht="15.75" hidden="1" x14ac:dyDescent="0.25">
      <c r="A29" s="120"/>
      <c r="B29" s="471"/>
      <c r="C29" s="493"/>
      <c r="D29" s="493"/>
      <c r="E29" s="493"/>
      <c r="F29" s="493"/>
      <c r="G29" s="494"/>
      <c r="H29" s="120"/>
      <c r="I29" s="120"/>
      <c r="J29" s="3"/>
    </row>
    <row r="30" spans="1:10" ht="15.75" hidden="1" x14ac:dyDescent="0.25">
      <c r="A30" s="120"/>
      <c r="B30" s="471"/>
      <c r="C30" s="493"/>
      <c r="D30" s="493"/>
      <c r="E30" s="493"/>
      <c r="F30" s="493"/>
      <c r="G30" s="494"/>
      <c r="H30" s="120"/>
      <c r="I30" s="120"/>
      <c r="J30" s="3"/>
    </row>
    <row r="31" spans="1:10" ht="15.75" hidden="1" x14ac:dyDescent="0.25">
      <c r="A31" s="120"/>
      <c r="B31" s="471"/>
      <c r="C31" s="493"/>
      <c r="D31" s="493"/>
      <c r="E31" s="493"/>
      <c r="F31" s="493"/>
      <c r="G31" s="494"/>
      <c r="H31" s="120"/>
      <c r="I31" s="120"/>
      <c r="J31" s="3"/>
    </row>
    <row r="32" spans="1:10" ht="15.75" hidden="1" x14ac:dyDescent="0.25">
      <c r="A32" s="120"/>
      <c r="B32" s="471"/>
      <c r="C32" s="493"/>
      <c r="D32" s="493"/>
      <c r="E32" s="493"/>
      <c r="F32" s="493"/>
      <c r="G32" s="494"/>
      <c r="H32" s="120"/>
      <c r="I32" s="120"/>
      <c r="J32" s="3"/>
    </row>
    <row r="33" spans="1:10" ht="15.75" hidden="1" x14ac:dyDescent="0.25">
      <c r="A33" s="120"/>
      <c r="B33" s="471"/>
      <c r="C33" s="493"/>
      <c r="D33" s="493"/>
      <c r="E33" s="493"/>
      <c r="F33" s="493"/>
      <c r="G33" s="494"/>
      <c r="H33" s="120"/>
      <c r="I33" s="120"/>
      <c r="J33" s="3"/>
    </row>
    <row r="34" spans="1:10" ht="15.75" hidden="1" x14ac:dyDescent="0.25">
      <c r="A34" s="120"/>
      <c r="B34" s="156" t="s">
        <v>176</v>
      </c>
      <c r="C34" s="157"/>
      <c r="D34" s="157"/>
      <c r="E34" s="158">
        <v>0</v>
      </c>
      <c r="F34" s="158" t="s">
        <v>177</v>
      </c>
      <c r="G34" s="159"/>
      <c r="H34" s="120"/>
      <c r="I34" s="120"/>
      <c r="J34" s="3"/>
    </row>
    <row r="35" spans="1:10" ht="15.75" hidden="1" x14ac:dyDescent="0.25">
      <c r="A35" s="120"/>
      <c r="B35" s="449"/>
      <c r="C35" s="450"/>
      <c r="D35" s="450"/>
      <c r="E35" s="450"/>
      <c r="F35" s="450"/>
      <c r="G35" s="451"/>
      <c r="H35" s="120"/>
      <c r="I35" s="120"/>
      <c r="J35" s="3"/>
    </row>
    <row r="36" spans="1:10" ht="15.75" hidden="1" x14ac:dyDescent="0.25">
      <c r="A36" s="120"/>
      <c r="B36" s="449"/>
      <c r="C36" s="450"/>
      <c r="D36" s="450"/>
      <c r="E36" s="450"/>
      <c r="F36" s="450"/>
      <c r="G36" s="451"/>
      <c r="H36" s="120"/>
      <c r="I36" s="120"/>
      <c r="J36" s="3"/>
    </row>
    <row r="37" spans="1:10" ht="22.5" customHeight="1" x14ac:dyDescent="0.25">
      <c r="A37" s="223" t="s">
        <v>140</v>
      </c>
      <c r="B37" s="429" t="s">
        <v>141</v>
      </c>
      <c r="C37" s="429"/>
      <c r="D37" s="429"/>
      <c r="E37" s="429"/>
      <c r="F37" s="429"/>
      <c r="G37" s="429"/>
      <c r="H37" s="225"/>
      <c r="I37" s="224"/>
      <c r="J37" s="3"/>
    </row>
    <row r="38" spans="1:10" ht="15.75" x14ac:dyDescent="0.25">
      <c r="A38" s="120"/>
      <c r="B38" s="471"/>
      <c r="C38" s="493"/>
      <c r="D38" s="493"/>
      <c r="E38" s="493"/>
      <c r="F38" s="493"/>
      <c r="G38" s="494"/>
      <c r="H38" s="120"/>
      <c r="I38" s="120"/>
      <c r="J38" s="3"/>
    </row>
    <row r="39" spans="1:10" ht="30" customHeight="1" x14ac:dyDescent="0.25">
      <c r="A39" s="223" t="s">
        <v>8</v>
      </c>
      <c r="B39" s="429" t="s">
        <v>9</v>
      </c>
      <c r="C39" s="429"/>
      <c r="D39" s="429"/>
      <c r="E39" s="429"/>
      <c r="F39" s="429"/>
      <c r="G39" s="429"/>
      <c r="H39" s="225" t="s">
        <v>10</v>
      </c>
      <c r="I39" s="224">
        <v>5</v>
      </c>
      <c r="J39" s="3"/>
    </row>
    <row r="40" spans="1:10" ht="15.75" x14ac:dyDescent="0.25">
      <c r="A40" s="15"/>
      <c r="B40" s="488"/>
      <c r="C40" s="488"/>
      <c r="D40" s="488"/>
      <c r="E40" s="488"/>
      <c r="F40" s="488"/>
      <c r="G40" s="488"/>
      <c r="H40" s="15"/>
      <c r="I40" s="120"/>
      <c r="J40" s="3"/>
    </row>
    <row r="41" spans="1:10" ht="15.75" x14ac:dyDescent="0.25">
      <c r="A41" s="15"/>
      <c r="B41" s="467" t="s">
        <v>281</v>
      </c>
      <c r="C41" s="467"/>
      <c r="D41" s="467"/>
      <c r="E41" s="467"/>
      <c r="F41" s="467"/>
      <c r="G41" s="467"/>
      <c r="H41" s="15"/>
      <c r="I41" s="226"/>
      <c r="J41" s="3"/>
    </row>
    <row r="42" spans="1:10" ht="15.75" x14ac:dyDescent="0.25">
      <c r="A42" s="15"/>
      <c r="B42" s="488"/>
      <c r="C42" s="488"/>
      <c r="D42" s="488"/>
      <c r="E42" s="488"/>
      <c r="F42" s="488"/>
      <c r="G42" s="488"/>
      <c r="H42" s="15"/>
      <c r="I42" s="120"/>
      <c r="J42" s="3"/>
    </row>
    <row r="43" spans="1:10" ht="15.75" x14ac:dyDescent="0.25">
      <c r="A43" s="15"/>
      <c r="B43" s="488"/>
      <c r="C43" s="488"/>
      <c r="D43" s="488"/>
      <c r="E43" s="488"/>
      <c r="F43" s="488"/>
      <c r="G43" s="488"/>
      <c r="H43" s="15"/>
      <c r="I43" s="15"/>
      <c r="J43" s="3"/>
    </row>
    <row r="44" spans="1:10" ht="15.75" x14ac:dyDescent="0.25">
      <c r="A44" s="15"/>
      <c r="B44" s="129"/>
      <c r="C44" s="135"/>
      <c r="D44" s="135"/>
      <c r="E44" s="135"/>
      <c r="F44" s="135"/>
      <c r="G44" s="136"/>
      <c r="H44" s="15"/>
      <c r="I44" s="15"/>
      <c r="J44" s="3"/>
    </row>
    <row r="45" spans="1:10" ht="15.75" x14ac:dyDescent="0.25">
      <c r="A45" s="15"/>
      <c r="B45" s="129"/>
      <c r="C45" s="135"/>
      <c r="D45" s="135"/>
      <c r="E45" s="135"/>
      <c r="F45" s="135"/>
      <c r="G45" s="136"/>
      <c r="H45" s="15"/>
      <c r="I45" s="15"/>
      <c r="J45" s="3"/>
    </row>
    <row r="46" spans="1:10" ht="15.75" x14ac:dyDescent="0.25">
      <c r="A46" s="15"/>
      <c r="B46" s="129"/>
      <c r="C46" s="135"/>
      <c r="D46" s="135"/>
      <c r="E46" s="135"/>
      <c r="F46" s="135"/>
      <c r="G46" s="136"/>
      <c r="H46" s="15"/>
      <c r="I46" s="15"/>
      <c r="J46" s="3"/>
    </row>
    <row r="47" spans="1:10" ht="15.75" x14ac:dyDescent="0.25">
      <c r="A47" s="15"/>
      <c r="B47" s="129"/>
      <c r="C47" s="135"/>
      <c r="D47" s="135"/>
      <c r="E47" s="135"/>
      <c r="F47" s="135"/>
      <c r="G47" s="136"/>
      <c r="H47" s="15"/>
      <c r="I47" s="15"/>
      <c r="J47" s="3"/>
    </row>
    <row r="48" spans="1:10" ht="15.75" x14ac:dyDescent="0.25">
      <c r="A48" s="15"/>
      <c r="B48" s="129"/>
      <c r="C48" s="135"/>
      <c r="D48" s="135"/>
      <c r="E48" s="135"/>
      <c r="F48" s="135"/>
      <c r="G48" s="136"/>
      <c r="H48" s="15"/>
      <c r="I48" s="15"/>
      <c r="J48" s="3"/>
    </row>
    <row r="49" spans="1:10" ht="15.75" x14ac:dyDescent="0.25">
      <c r="A49" s="15"/>
      <c r="B49" s="129"/>
      <c r="C49" s="135"/>
      <c r="D49" s="135"/>
      <c r="E49" s="135"/>
      <c r="F49" s="135"/>
      <c r="G49" s="136"/>
      <c r="H49" s="15"/>
      <c r="I49" s="15"/>
      <c r="J49" s="3"/>
    </row>
    <row r="50" spans="1:10" ht="15.75" x14ac:dyDescent="0.25">
      <c r="A50" s="15"/>
      <c r="B50" s="129"/>
      <c r="C50" s="135"/>
      <c r="D50" s="135"/>
      <c r="E50" s="135"/>
      <c r="F50" s="135"/>
      <c r="G50" s="136"/>
      <c r="H50" s="15"/>
      <c r="I50" s="15"/>
      <c r="J50" s="3"/>
    </row>
    <row r="51" spans="1:10" ht="15.75" x14ac:dyDescent="0.25">
      <c r="A51" s="15"/>
      <c r="B51" s="129"/>
      <c r="C51" s="135"/>
      <c r="D51" s="135"/>
      <c r="E51" s="135"/>
      <c r="F51" s="135"/>
      <c r="G51" s="136"/>
      <c r="H51" s="15"/>
      <c r="I51" s="15"/>
      <c r="J51" s="3"/>
    </row>
    <row r="52" spans="1:10" ht="15.75" x14ac:dyDescent="0.25">
      <c r="A52" s="15"/>
      <c r="B52" s="129"/>
      <c r="C52" s="135"/>
      <c r="D52" s="135"/>
      <c r="E52" s="135"/>
      <c r="F52" s="135"/>
      <c r="G52" s="136"/>
      <c r="H52" s="15"/>
      <c r="I52" s="15"/>
      <c r="J52" s="3"/>
    </row>
    <row r="53" spans="1:10" ht="15.75" x14ac:dyDescent="0.25">
      <c r="A53" s="15"/>
      <c r="B53" s="129"/>
      <c r="C53" s="135"/>
      <c r="D53" s="135"/>
      <c r="E53" s="135"/>
      <c r="F53" s="135"/>
      <c r="G53" s="136"/>
      <c r="H53" s="15"/>
      <c r="I53" s="15"/>
      <c r="J53" s="3"/>
    </row>
    <row r="54" spans="1:10" ht="15.75" x14ac:dyDescent="0.25">
      <c r="A54" s="15"/>
      <c r="B54" s="129"/>
      <c r="C54" s="135"/>
      <c r="D54" s="135"/>
      <c r="E54" s="135"/>
      <c r="F54" s="135"/>
      <c r="G54" s="136"/>
      <c r="H54" s="15"/>
      <c r="I54" s="15"/>
      <c r="J54" s="3"/>
    </row>
    <row r="55" spans="1:10" ht="15.75" x14ac:dyDescent="0.25">
      <c r="A55" s="15"/>
      <c r="B55" s="129"/>
      <c r="C55" s="135"/>
      <c r="D55" s="135"/>
      <c r="E55" s="135"/>
      <c r="F55" s="135"/>
      <c r="G55" s="136"/>
      <c r="H55" s="15"/>
      <c r="I55" s="15"/>
      <c r="J55" s="3"/>
    </row>
    <row r="56" spans="1:10" ht="22.5" customHeight="1" x14ac:dyDescent="0.25">
      <c r="A56" s="297" t="s">
        <v>11</v>
      </c>
      <c r="B56" s="489" t="s">
        <v>12</v>
      </c>
      <c r="C56" s="489"/>
      <c r="D56" s="489"/>
      <c r="E56" s="489"/>
      <c r="F56" s="489"/>
      <c r="G56" s="489"/>
      <c r="H56" s="489"/>
      <c r="I56" s="489"/>
      <c r="J56" s="3"/>
    </row>
    <row r="57" spans="1:10" ht="15.75" customHeight="1" x14ac:dyDescent="0.25">
      <c r="A57" s="16"/>
      <c r="B57" s="17"/>
      <c r="C57" s="18"/>
      <c r="D57" s="18"/>
      <c r="E57" s="18"/>
      <c r="F57" s="18"/>
      <c r="G57" s="18"/>
      <c r="H57" s="246"/>
      <c r="I57" s="14"/>
      <c r="J57" s="3"/>
    </row>
    <row r="58" spans="1:10" s="236" customFormat="1" ht="22.5" customHeight="1" x14ac:dyDescent="0.25">
      <c r="A58" s="299" t="s">
        <v>282</v>
      </c>
      <c r="B58" s="433" t="s">
        <v>283</v>
      </c>
      <c r="C58" s="434"/>
      <c r="D58" s="434"/>
      <c r="E58" s="434"/>
      <c r="F58" s="434"/>
      <c r="G58" s="434"/>
      <c r="H58" s="299" t="s">
        <v>40</v>
      </c>
      <c r="I58" s="300">
        <f>E68</f>
        <v>30116.550000000003</v>
      </c>
      <c r="J58" s="235"/>
    </row>
    <row r="59" spans="1:10" s="236" customFormat="1" ht="15.75" customHeight="1" x14ac:dyDescent="0.25">
      <c r="A59" s="240"/>
      <c r="B59" s="241"/>
      <c r="C59" s="242"/>
      <c r="D59" s="242"/>
      <c r="E59" s="242"/>
      <c r="F59" s="242"/>
      <c r="G59" s="242"/>
      <c r="H59" s="239"/>
      <c r="I59" s="238"/>
      <c r="J59" s="235"/>
    </row>
    <row r="60" spans="1:10" s="236" customFormat="1" ht="15.75" customHeight="1" x14ac:dyDescent="0.25">
      <c r="A60" s="240"/>
      <c r="B60" s="422" t="s">
        <v>285</v>
      </c>
      <c r="C60" s="423"/>
      <c r="D60" s="423"/>
      <c r="E60" s="423"/>
      <c r="F60" s="423"/>
      <c r="G60" s="424"/>
      <c r="H60" s="239"/>
      <c r="I60" s="238"/>
      <c r="J60" s="235"/>
    </row>
    <row r="61" spans="1:10" s="236" customFormat="1" ht="15.75" customHeight="1" x14ac:dyDescent="0.25">
      <c r="A61" s="240"/>
      <c r="B61" s="242"/>
      <c r="C61" s="242"/>
      <c r="D61" s="320">
        <v>92366.55</v>
      </c>
      <c r="E61" s="319" t="s">
        <v>40</v>
      </c>
      <c r="F61" s="242"/>
      <c r="G61" s="242"/>
      <c r="H61" s="239"/>
      <c r="I61" s="238"/>
      <c r="J61" s="235"/>
    </row>
    <row r="62" spans="1:10" s="236" customFormat="1" ht="15.75" customHeight="1" x14ac:dyDescent="0.25">
      <c r="A62" s="240"/>
      <c r="B62" s="303"/>
      <c r="C62" s="304"/>
      <c r="D62" s="304"/>
      <c r="E62" s="304"/>
      <c r="F62" s="304"/>
      <c r="G62" s="305"/>
      <c r="H62" s="239"/>
      <c r="I62" s="238"/>
      <c r="J62" s="235"/>
    </row>
    <row r="63" spans="1:10" s="236" customFormat="1" ht="15.75" customHeight="1" x14ac:dyDescent="0.25">
      <c r="A63" s="240"/>
      <c r="B63" s="425" t="s">
        <v>30</v>
      </c>
      <c r="C63" s="425"/>
      <c r="D63" s="425"/>
      <c r="E63" s="306">
        <v>57250</v>
      </c>
      <c r="F63" s="307" t="s">
        <v>40</v>
      </c>
      <c r="G63" s="308"/>
      <c r="H63" s="246"/>
      <c r="I63" s="238"/>
      <c r="J63" s="235"/>
    </row>
    <row r="64" spans="1:10" s="236" customFormat="1" ht="15.75" customHeight="1" x14ac:dyDescent="0.25">
      <c r="A64" s="240"/>
      <c r="B64" s="426"/>
      <c r="C64" s="426"/>
      <c r="D64" s="426"/>
      <c r="E64" s="426"/>
      <c r="F64" s="426"/>
      <c r="G64" s="426"/>
      <c r="H64" s="246"/>
      <c r="I64" s="238"/>
      <c r="J64" s="235"/>
    </row>
    <row r="65" spans="1:10" s="236" customFormat="1" ht="15.75" customHeight="1" x14ac:dyDescent="0.25">
      <c r="A65" s="240"/>
      <c r="B65" s="309" t="s">
        <v>284</v>
      </c>
      <c r="C65" s="310"/>
      <c r="D65" s="310"/>
      <c r="E65" s="310"/>
      <c r="F65" s="310"/>
      <c r="G65" s="311"/>
      <c r="H65" s="246"/>
      <c r="I65" s="238"/>
      <c r="J65" s="235"/>
    </row>
    <row r="66" spans="1:10" s="236" customFormat="1" ht="15.75" customHeight="1" x14ac:dyDescent="0.25">
      <c r="A66" s="240"/>
      <c r="B66" s="312"/>
      <c r="C66" s="313">
        <v>87366.55</v>
      </c>
      <c r="D66" s="314" t="s">
        <v>18</v>
      </c>
      <c r="E66" s="313">
        <f>E63</f>
        <v>57250</v>
      </c>
      <c r="F66" s="314" t="s">
        <v>19</v>
      </c>
      <c r="G66" s="313">
        <f>C66-E66</f>
        <v>30116.550000000003</v>
      </c>
      <c r="H66" s="246"/>
      <c r="I66" s="238"/>
      <c r="J66" s="235"/>
    </row>
    <row r="67" spans="1:10" s="236" customFormat="1" ht="15.75" customHeight="1" x14ac:dyDescent="0.25">
      <c r="A67" s="240"/>
      <c r="B67" s="312"/>
      <c r="C67" s="315"/>
      <c r="D67" s="315"/>
      <c r="E67" s="315"/>
      <c r="F67" s="315"/>
      <c r="G67" s="316"/>
      <c r="H67" s="246"/>
      <c r="I67" s="238"/>
      <c r="J67" s="235"/>
    </row>
    <row r="68" spans="1:10" s="236" customFormat="1" ht="15.75" customHeight="1" x14ac:dyDescent="0.25">
      <c r="A68" s="240"/>
      <c r="B68" s="427" t="s">
        <v>286</v>
      </c>
      <c r="C68" s="427"/>
      <c r="D68" s="427"/>
      <c r="E68" s="317">
        <f>G66</f>
        <v>30116.550000000003</v>
      </c>
      <c r="F68" s="310" t="s">
        <v>40</v>
      </c>
      <c r="G68" s="316"/>
      <c r="H68" s="246"/>
      <c r="I68" s="238"/>
      <c r="J68" s="235"/>
    </row>
    <row r="69" spans="1:10" s="236" customFormat="1" ht="15.75" customHeight="1" x14ac:dyDescent="0.25">
      <c r="A69" s="240"/>
      <c r="B69" s="241"/>
      <c r="C69" s="242"/>
      <c r="D69" s="242"/>
      <c r="E69" s="242"/>
      <c r="F69" s="242"/>
      <c r="G69" s="242"/>
      <c r="H69" s="246"/>
      <c r="I69" s="238"/>
      <c r="J69" s="235"/>
    </row>
    <row r="70" spans="1:10" s="236" customFormat="1" ht="15.75" customHeight="1" x14ac:dyDescent="0.25">
      <c r="A70" s="240"/>
      <c r="B70" s="241"/>
      <c r="C70" s="242"/>
      <c r="D70" s="242"/>
      <c r="E70" s="242"/>
      <c r="F70" s="242"/>
      <c r="G70" s="242"/>
      <c r="H70" s="246"/>
      <c r="I70" s="238"/>
      <c r="J70" s="235"/>
    </row>
    <row r="71" spans="1:10" s="236" customFormat="1" ht="15.75" customHeight="1" x14ac:dyDescent="0.25">
      <c r="A71" s="240"/>
      <c r="B71" s="241"/>
      <c r="C71" s="242"/>
      <c r="D71" s="242"/>
      <c r="E71" s="242"/>
      <c r="F71" s="242"/>
      <c r="G71" s="242"/>
      <c r="H71" s="246"/>
      <c r="I71" s="238"/>
      <c r="J71" s="235"/>
    </row>
    <row r="72" spans="1:10" s="236" customFormat="1" ht="15.75" customHeight="1" x14ac:dyDescent="0.25">
      <c r="A72" s="240"/>
      <c r="B72" s="241"/>
      <c r="C72" s="242"/>
      <c r="D72" s="242"/>
      <c r="E72" s="242"/>
      <c r="F72" s="242"/>
      <c r="G72" s="242"/>
      <c r="H72" s="246"/>
      <c r="I72" s="238"/>
      <c r="J72" s="235"/>
    </row>
    <row r="73" spans="1:10" s="236" customFormat="1" ht="15.75" customHeight="1" x14ac:dyDescent="0.25">
      <c r="A73" s="240"/>
      <c r="B73" s="241"/>
      <c r="C73" s="242"/>
      <c r="D73" s="242"/>
      <c r="E73" s="242"/>
      <c r="F73" s="242"/>
      <c r="G73" s="242"/>
      <c r="H73" s="246"/>
      <c r="I73" s="238"/>
      <c r="J73" s="235"/>
    </row>
    <row r="74" spans="1:10" s="236" customFormat="1" ht="15.75" customHeight="1" x14ac:dyDescent="0.25">
      <c r="A74" s="240"/>
      <c r="B74" s="241"/>
      <c r="C74" s="242"/>
      <c r="D74" s="242"/>
      <c r="E74" s="242"/>
      <c r="F74" s="242"/>
      <c r="G74" s="242"/>
      <c r="H74" s="246"/>
      <c r="I74" s="238"/>
      <c r="J74" s="235"/>
    </row>
    <row r="75" spans="1:10" s="236" customFormat="1" ht="15.75" customHeight="1" x14ac:dyDescent="0.25">
      <c r="A75" s="240"/>
      <c r="B75" s="241"/>
      <c r="C75" s="242"/>
      <c r="D75" s="242"/>
      <c r="E75" s="242"/>
      <c r="F75" s="242"/>
      <c r="G75" s="242"/>
      <c r="H75" s="246"/>
      <c r="I75" s="238"/>
      <c r="J75" s="235"/>
    </row>
    <row r="76" spans="1:10" s="236" customFormat="1" ht="15.75" customHeight="1" x14ac:dyDescent="0.25">
      <c r="A76" s="240"/>
      <c r="B76" s="241"/>
      <c r="C76" s="242"/>
      <c r="D76" s="242"/>
      <c r="E76" s="242"/>
      <c r="F76" s="242"/>
      <c r="G76" s="242"/>
      <c r="H76" s="246"/>
      <c r="I76" s="238"/>
      <c r="J76" s="235"/>
    </row>
    <row r="77" spans="1:10" s="236" customFormat="1" ht="15.75" customHeight="1" x14ac:dyDescent="0.25">
      <c r="A77" s="240"/>
      <c r="B77" s="241"/>
      <c r="C77" s="242"/>
      <c r="D77" s="242"/>
      <c r="E77" s="242"/>
      <c r="F77" s="242"/>
      <c r="G77" s="242"/>
      <c r="H77" s="246"/>
      <c r="I77" s="238"/>
      <c r="J77" s="235"/>
    </row>
    <row r="78" spans="1:10" s="236" customFormat="1" ht="15.75" customHeight="1" x14ac:dyDescent="0.25">
      <c r="A78" s="240"/>
      <c r="B78" s="241"/>
      <c r="C78" s="242"/>
      <c r="D78" s="242"/>
      <c r="E78" s="242"/>
      <c r="F78" s="242"/>
      <c r="G78" s="242"/>
      <c r="H78" s="246"/>
      <c r="I78" s="238"/>
      <c r="J78" s="235"/>
    </row>
    <row r="79" spans="1:10" s="236" customFormat="1" ht="15.75" customHeight="1" x14ac:dyDescent="0.25">
      <c r="A79" s="240"/>
      <c r="B79" s="241"/>
      <c r="C79" s="242"/>
      <c r="D79" s="242"/>
      <c r="E79" s="242"/>
      <c r="F79" s="242"/>
      <c r="G79" s="242"/>
      <c r="H79" s="246"/>
      <c r="I79" s="238"/>
      <c r="J79" s="235"/>
    </row>
    <row r="80" spans="1:10" s="236" customFormat="1" ht="15.75" customHeight="1" x14ac:dyDescent="0.25">
      <c r="A80" s="240"/>
      <c r="B80" s="241"/>
      <c r="C80" s="242"/>
      <c r="D80" s="242"/>
      <c r="E80" s="242"/>
      <c r="F80" s="242"/>
      <c r="G80" s="242"/>
      <c r="H80" s="246"/>
      <c r="I80" s="238"/>
      <c r="J80" s="235"/>
    </row>
    <row r="81" spans="1:10" s="236" customFormat="1" ht="15.75" customHeight="1" x14ac:dyDescent="0.25">
      <c r="A81" s="240"/>
      <c r="B81" s="241"/>
      <c r="C81" s="242"/>
      <c r="D81" s="242"/>
      <c r="E81" s="242"/>
      <c r="F81" s="242"/>
      <c r="G81" s="242"/>
      <c r="H81" s="246"/>
      <c r="I81" s="238"/>
      <c r="J81" s="235"/>
    </row>
    <row r="82" spans="1:10" s="236" customFormat="1" ht="22.5" customHeight="1" x14ac:dyDescent="0.25">
      <c r="A82" s="299" t="s">
        <v>287</v>
      </c>
      <c r="B82" s="433" t="s">
        <v>288</v>
      </c>
      <c r="C82" s="434"/>
      <c r="D82" s="434"/>
      <c r="E82" s="434"/>
      <c r="F82" s="434"/>
      <c r="G82" s="434"/>
      <c r="H82" s="299" t="s">
        <v>289</v>
      </c>
      <c r="I82" s="300">
        <f>F92</f>
        <v>72</v>
      </c>
      <c r="J82" s="235"/>
    </row>
    <row r="83" spans="1:10" s="236" customFormat="1" ht="15.75" customHeight="1" x14ac:dyDescent="0.25">
      <c r="A83" s="240"/>
      <c r="B83" s="241"/>
      <c r="C83" s="242"/>
      <c r="D83" s="242"/>
      <c r="E83" s="242"/>
      <c r="F83" s="242"/>
      <c r="G83" s="242"/>
      <c r="H83" s="246"/>
      <c r="I83" s="238"/>
      <c r="J83" s="235"/>
    </row>
    <row r="84" spans="1:10" s="236" customFormat="1" ht="15.75" customHeight="1" x14ac:dyDescent="0.25">
      <c r="A84" s="240"/>
      <c r="B84" s="422" t="s">
        <v>290</v>
      </c>
      <c r="C84" s="423"/>
      <c r="D84" s="423"/>
      <c r="E84" s="423"/>
      <c r="F84" s="423"/>
      <c r="G84" s="424"/>
      <c r="H84" s="246"/>
      <c r="I84" s="238"/>
      <c r="J84" s="235"/>
    </row>
    <row r="85" spans="1:10" s="236" customFormat="1" ht="15.75" customHeight="1" x14ac:dyDescent="0.25">
      <c r="A85" s="240"/>
      <c r="B85" s="242"/>
      <c r="C85" s="242"/>
      <c r="D85" s="320">
        <v>132</v>
      </c>
      <c r="E85" s="319" t="s">
        <v>262</v>
      </c>
      <c r="F85" s="242"/>
      <c r="G85" s="242"/>
      <c r="H85" s="246"/>
      <c r="I85" s="238"/>
      <c r="J85" s="235"/>
    </row>
    <row r="86" spans="1:10" s="236" customFormat="1" ht="15.75" customHeight="1" x14ac:dyDescent="0.25">
      <c r="A86" s="240"/>
      <c r="B86" s="303"/>
      <c r="C86" s="304"/>
      <c r="D86" s="304"/>
      <c r="E86" s="304"/>
      <c r="F86" s="304"/>
      <c r="G86" s="305"/>
      <c r="H86" s="246"/>
      <c r="I86" s="238"/>
      <c r="J86" s="235"/>
    </row>
    <row r="87" spans="1:10" s="236" customFormat="1" ht="15.75" customHeight="1" x14ac:dyDescent="0.25">
      <c r="A87" s="240"/>
      <c r="B87" s="425" t="s">
        <v>30</v>
      </c>
      <c r="C87" s="425"/>
      <c r="D87" s="425"/>
      <c r="E87" s="306">
        <v>60</v>
      </c>
      <c r="F87" s="307" t="s">
        <v>262</v>
      </c>
      <c r="G87" s="308"/>
      <c r="H87" s="246"/>
      <c r="I87" s="238"/>
      <c r="J87" s="235"/>
    </row>
    <row r="88" spans="1:10" s="236" customFormat="1" ht="15.75" customHeight="1" x14ac:dyDescent="0.25">
      <c r="A88" s="240"/>
      <c r="B88" s="426"/>
      <c r="C88" s="426"/>
      <c r="D88" s="426"/>
      <c r="E88" s="426"/>
      <c r="F88" s="426"/>
      <c r="G88" s="426"/>
      <c r="H88" s="246"/>
      <c r="I88" s="238"/>
      <c r="J88" s="235"/>
    </row>
    <row r="89" spans="1:10" s="236" customFormat="1" ht="15.75" customHeight="1" x14ac:dyDescent="0.25">
      <c r="A89" s="240"/>
      <c r="B89" s="309" t="s">
        <v>291</v>
      </c>
      <c r="C89" s="310"/>
      <c r="D89" s="310"/>
      <c r="E89" s="310"/>
      <c r="F89" s="310"/>
      <c r="G89" s="311"/>
      <c r="H89" s="246"/>
      <c r="I89" s="238"/>
      <c r="J89" s="235"/>
    </row>
    <row r="90" spans="1:10" s="236" customFormat="1" ht="15.75" customHeight="1" x14ac:dyDescent="0.25">
      <c r="A90" s="240"/>
      <c r="B90" s="312"/>
      <c r="C90" s="313">
        <f>D85</f>
        <v>132</v>
      </c>
      <c r="D90" s="314" t="s">
        <v>18</v>
      </c>
      <c r="E90" s="313">
        <f>E87</f>
        <v>60</v>
      </c>
      <c r="F90" s="314" t="s">
        <v>19</v>
      </c>
      <c r="G90" s="313">
        <f>C90-E90</f>
        <v>72</v>
      </c>
      <c r="H90" s="246"/>
      <c r="I90" s="238"/>
      <c r="J90" s="235"/>
    </row>
    <row r="91" spans="1:10" s="236" customFormat="1" ht="15.75" customHeight="1" x14ac:dyDescent="0.25">
      <c r="A91" s="240"/>
      <c r="B91" s="312"/>
      <c r="C91" s="315"/>
      <c r="D91" s="315"/>
      <c r="E91" s="315"/>
      <c r="F91" s="315"/>
      <c r="G91" s="316"/>
      <c r="H91" s="246"/>
      <c r="I91" s="238"/>
      <c r="J91" s="235"/>
    </row>
    <row r="92" spans="1:10" s="236" customFormat="1" ht="15.75" customHeight="1" x14ac:dyDescent="0.25">
      <c r="A92" s="240"/>
      <c r="B92" s="427" t="s">
        <v>292</v>
      </c>
      <c r="C92" s="428"/>
      <c r="D92" s="428"/>
      <c r="E92" s="428"/>
      <c r="F92" s="317">
        <f>G90</f>
        <v>72</v>
      </c>
      <c r="G92" s="310" t="s">
        <v>262</v>
      </c>
      <c r="H92" s="246"/>
      <c r="I92" s="238"/>
      <c r="J92" s="235"/>
    </row>
    <row r="93" spans="1:10" s="236" customFormat="1" ht="15.75" customHeight="1" x14ac:dyDescent="0.25">
      <c r="A93" s="240"/>
      <c r="B93" s="241"/>
      <c r="C93" s="242"/>
      <c r="D93" s="242"/>
      <c r="E93" s="242"/>
      <c r="F93" s="242"/>
      <c r="G93" s="242"/>
      <c r="H93" s="246"/>
      <c r="I93" s="238"/>
      <c r="J93" s="235"/>
    </row>
    <row r="94" spans="1:10" s="236" customFormat="1" ht="15.75" customHeight="1" x14ac:dyDescent="0.25">
      <c r="A94" s="240"/>
      <c r="B94" s="241"/>
      <c r="C94" s="242"/>
      <c r="D94" s="242"/>
      <c r="E94" s="242"/>
      <c r="F94" s="242"/>
      <c r="G94" s="242"/>
      <c r="H94" s="246"/>
      <c r="I94" s="238"/>
      <c r="J94" s="235"/>
    </row>
    <row r="95" spans="1:10" s="236" customFormat="1" ht="15.75" customHeight="1" x14ac:dyDescent="0.25">
      <c r="A95" s="240"/>
      <c r="B95" s="241"/>
      <c r="C95" s="242"/>
      <c r="D95" s="242"/>
      <c r="E95" s="242"/>
      <c r="F95" s="242"/>
      <c r="G95" s="242"/>
      <c r="H95" s="246"/>
      <c r="I95" s="238"/>
      <c r="J95" s="235"/>
    </row>
    <row r="96" spans="1:10" s="236" customFormat="1" ht="15.75" customHeight="1" x14ac:dyDescent="0.25">
      <c r="A96" s="240"/>
      <c r="B96" s="241"/>
      <c r="C96" s="242"/>
      <c r="D96" s="242"/>
      <c r="E96" s="242"/>
      <c r="F96" s="242"/>
      <c r="G96" s="242"/>
      <c r="H96" s="246"/>
      <c r="I96" s="238"/>
      <c r="J96" s="235"/>
    </row>
    <row r="97" spans="1:10" s="236" customFormat="1" ht="15.75" customHeight="1" x14ac:dyDescent="0.25">
      <c r="A97" s="240"/>
      <c r="B97" s="241"/>
      <c r="C97" s="242"/>
      <c r="D97" s="242"/>
      <c r="E97" s="242"/>
      <c r="F97" s="242"/>
      <c r="G97" s="242"/>
      <c r="H97" s="246"/>
      <c r="I97" s="238"/>
      <c r="J97" s="235"/>
    </row>
    <row r="98" spans="1:10" s="236" customFormat="1" ht="15.75" customHeight="1" x14ac:dyDescent="0.25">
      <c r="A98" s="240"/>
      <c r="B98" s="241"/>
      <c r="C98" s="242"/>
      <c r="D98" s="242"/>
      <c r="E98" s="242"/>
      <c r="F98" s="242"/>
      <c r="G98" s="242"/>
      <c r="H98" s="246"/>
      <c r="I98" s="238"/>
      <c r="J98" s="235"/>
    </row>
    <row r="99" spans="1:10" s="236" customFormat="1" ht="15.75" customHeight="1" x14ac:dyDescent="0.25">
      <c r="A99" s="240"/>
      <c r="B99" s="241"/>
      <c r="C99" s="242"/>
      <c r="D99" s="242"/>
      <c r="E99" s="242"/>
      <c r="F99" s="242"/>
      <c r="G99" s="242"/>
      <c r="H99" s="246"/>
      <c r="I99" s="238"/>
      <c r="J99" s="235"/>
    </row>
    <row r="100" spans="1:10" s="236" customFormat="1" ht="15.75" customHeight="1" x14ac:dyDescent="0.25">
      <c r="A100" s="240"/>
      <c r="B100" s="241"/>
      <c r="C100" s="242"/>
      <c r="D100" s="242"/>
      <c r="E100" s="242"/>
      <c r="F100" s="242"/>
      <c r="G100" s="242"/>
      <c r="H100" s="246"/>
      <c r="I100" s="238"/>
      <c r="J100" s="235"/>
    </row>
    <row r="101" spans="1:10" s="236" customFormat="1" ht="15.75" customHeight="1" x14ac:dyDescent="0.25">
      <c r="A101" s="240"/>
      <c r="B101" s="241"/>
      <c r="C101" s="242"/>
      <c r="D101" s="242"/>
      <c r="E101" s="242"/>
      <c r="F101" s="242"/>
      <c r="G101" s="242"/>
      <c r="H101" s="246"/>
      <c r="I101" s="238"/>
      <c r="J101" s="235"/>
    </row>
    <row r="102" spans="1:10" s="236" customFormat="1" ht="15.75" customHeight="1" x14ac:dyDescent="0.25">
      <c r="A102" s="240"/>
      <c r="B102" s="241"/>
      <c r="C102" s="242"/>
      <c r="D102" s="242"/>
      <c r="E102" s="242"/>
      <c r="F102" s="242"/>
      <c r="G102" s="242"/>
      <c r="H102" s="246"/>
      <c r="I102" s="238"/>
      <c r="J102" s="235"/>
    </row>
    <row r="103" spans="1:10" s="236" customFormat="1" ht="15.75" customHeight="1" x14ac:dyDescent="0.25">
      <c r="A103" s="240"/>
      <c r="B103" s="241"/>
      <c r="C103" s="242"/>
      <c r="D103" s="242"/>
      <c r="E103" s="242"/>
      <c r="F103" s="242"/>
      <c r="G103" s="242"/>
      <c r="H103" s="246"/>
      <c r="I103" s="238"/>
      <c r="J103" s="235"/>
    </row>
    <row r="104" spans="1:10" s="236" customFormat="1" ht="15.75" customHeight="1" x14ac:dyDescent="0.25">
      <c r="A104" s="240"/>
      <c r="B104" s="241"/>
      <c r="C104" s="242"/>
      <c r="D104" s="242"/>
      <c r="E104" s="242"/>
      <c r="F104" s="242"/>
      <c r="G104" s="242"/>
      <c r="H104" s="246"/>
      <c r="I104" s="238"/>
      <c r="J104" s="235"/>
    </row>
    <row r="105" spans="1:10" s="236" customFormat="1" ht="15.75" customHeight="1" x14ac:dyDescent="0.25">
      <c r="A105" s="240"/>
      <c r="B105" s="241"/>
      <c r="C105" s="242"/>
      <c r="D105" s="242"/>
      <c r="E105" s="242"/>
      <c r="F105" s="242"/>
      <c r="G105" s="242"/>
      <c r="H105" s="246"/>
      <c r="I105" s="238"/>
      <c r="J105" s="235"/>
    </row>
    <row r="106" spans="1:10" s="236" customFormat="1" ht="15.75" customHeight="1" x14ac:dyDescent="0.25">
      <c r="A106" s="240"/>
      <c r="B106" s="241"/>
      <c r="C106" s="242"/>
      <c r="D106" s="242"/>
      <c r="E106" s="242"/>
      <c r="F106" s="242"/>
      <c r="G106" s="242"/>
      <c r="H106" s="246"/>
      <c r="I106" s="238"/>
      <c r="J106" s="235"/>
    </row>
    <row r="107" spans="1:10" s="236" customFormat="1" ht="22.5" customHeight="1" x14ac:dyDescent="0.25">
      <c r="A107" s="299" t="s">
        <v>293</v>
      </c>
      <c r="B107" s="433" t="s">
        <v>294</v>
      </c>
      <c r="C107" s="434"/>
      <c r="D107" s="434"/>
      <c r="E107" s="434"/>
      <c r="F107" s="434"/>
      <c r="G107" s="434"/>
      <c r="H107" s="299" t="s">
        <v>15</v>
      </c>
      <c r="I107" s="300">
        <f>F117</f>
        <v>9034.9700000000012</v>
      </c>
      <c r="J107" s="235"/>
    </row>
    <row r="108" spans="1:10" s="236" customFormat="1" ht="15.75" customHeight="1" x14ac:dyDescent="0.25">
      <c r="A108" s="240"/>
      <c r="B108" s="241"/>
      <c r="C108" s="242"/>
      <c r="D108" s="242"/>
      <c r="E108" s="242"/>
      <c r="F108" s="242"/>
      <c r="G108" s="242"/>
      <c r="H108" s="246"/>
      <c r="I108" s="238"/>
      <c r="J108" s="235"/>
    </row>
    <row r="109" spans="1:10" s="236" customFormat="1" ht="15.75" customHeight="1" x14ac:dyDescent="0.25">
      <c r="A109" s="240"/>
      <c r="B109" s="422" t="s">
        <v>295</v>
      </c>
      <c r="C109" s="423"/>
      <c r="D109" s="423"/>
      <c r="E109" s="423"/>
      <c r="F109" s="423"/>
      <c r="G109" s="424"/>
      <c r="H109" s="246"/>
      <c r="I109" s="238"/>
      <c r="J109" s="235"/>
    </row>
    <row r="110" spans="1:10" s="236" customFormat="1" ht="15.75" customHeight="1" x14ac:dyDescent="0.25">
      <c r="A110" s="240"/>
      <c r="B110" s="242"/>
      <c r="C110" s="242"/>
      <c r="D110" s="320">
        <v>27709.965</v>
      </c>
      <c r="E110" s="319" t="s">
        <v>15</v>
      </c>
      <c r="F110" s="242"/>
      <c r="G110" s="242"/>
      <c r="H110" s="246"/>
      <c r="I110" s="238"/>
      <c r="J110" s="235"/>
    </row>
    <row r="111" spans="1:10" s="236" customFormat="1" ht="15.75" customHeight="1" x14ac:dyDescent="0.25">
      <c r="A111" s="240"/>
      <c r="B111" s="303"/>
      <c r="C111" s="304"/>
      <c r="D111" s="304"/>
      <c r="E111" s="304"/>
      <c r="F111" s="304"/>
      <c r="G111" s="305"/>
      <c r="H111" s="246"/>
      <c r="I111" s="238"/>
      <c r="J111" s="235"/>
    </row>
    <row r="112" spans="1:10" s="236" customFormat="1" ht="15.75" customHeight="1" x14ac:dyDescent="0.25">
      <c r="A112" s="240"/>
      <c r="B112" s="425" t="s">
        <v>30</v>
      </c>
      <c r="C112" s="425"/>
      <c r="D112" s="425"/>
      <c r="E112" s="306">
        <v>17175</v>
      </c>
      <c r="F112" s="307" t="s">
        <v>15</v>
      </c>
      <c r="G112" s="308"/>
      <c r="H112" s="246"/>
      <c r="I112" s="238"/>
      <c r="J112" s="235"/>
    </row>
    <row r="113" spans="1:10" s="236" customFormat="1" ht="15.75" customHeight="1" x14ac:dyDescent="0.25">
      <c r="A113" s="240"/>
      <c r="B113" s="426"/>
      <c r="C113" s="426"/>
      <c r="D113" s="426"/>
      <c r="E113" s="426"/>
      <c r="F113" s="426"/>
      <c r="G113" s="426"/>
      <c r="H113" s="246"/>
      <c r="I113" s="238"/>
      <c r="J113" s="235"/>
    </row>
    <row r="114" spans="1:10" s="236" customFormat="1" ht="15.75" customHeight="1" x14ac:dyDescent="0.25">
      <c r="A114" s="240"/>
      <c r="B114" s="309" t="s">
        <v>17</v>
      </c>
      <c r="C114" s="310"/>
      <c r="D114" s="310"/>
      <c r="E114" s="310"/>
      <c r="F114" s="310"/>
      <c r="G114" s="311"/>
      <c r="H114" s="246"/>
      <c r="I114" s="238"/>
      <c r="J114" s="235"/>
    </row>
    <row r="115" spans="1:10" s="236" customFormat="1" ht="15.75" customHeight="1" x14ac:dyDescent="0.25">
      <c r="A115" s="240"/>
      <c r="B115" s="312"/>
      <c r="C115" s="313">
        <v>26209.97</v>
      </c>
      <c r="D115" s="314" t="s">
        <v>18</v>
      </c>
      <c r="E115" s="313">
        <f>E112</f>
        <v>17175</v>
      </c>
      <c r="F115" s="314" t="s">
        <v>19</v>
      </c>
      <c r="G115" s="313">
        <f>C115-E115</f>
        <v>9034.9700000000012</v>
      </c>
      <c r="H115" s="246"/>
      <c r="I115" s="238"/>
      <c r="J115" s="235"/>
    </row>
    <row r="116" spans="1:10" s="236" customFormat="1" ht="15.75" customHeight="1" x14ac:dyDescent="0.25">
      <c r="A116" s="240"/>
      <c r="B116" s="312"/>
      <c r="C116" s="315"/>
      <c r="D116" s="315"/>
      <c r="E116" s="315"/>
      <c r="F116" s="315"/>
      <c r="G116" s="316"/>
      <c r="H116" s="246"/>
      <c r="I116" s="238"/>
      <c r="J116" s="235"/>
    </row>
    <row r="117" spans="1:10" s="236" customFormat="1" ht="15.75" customHeight="1" x14ac:dyDescent="0.25">
      <c r="A117" s="240"/>
      <c r="B117" s="427" t="s">
        <v>296</v>
      </c>
      <c r="C117" s="428"/>
      <c r="D117" s="428"/>
      <c r="E117" s="428"/>
      <c r="F117" s="317">
        <f>G115</f>
        <v>9034.9700000000012</v>
      </c>
      <c r="G117" s="310" t="s">
        <v>15</v>
      </c>
      <c r="H117" s="246"/>
      <c r="I117" s="238"/>
      <c r="J117" s="235"/>
    </row>
    <row r="118" spans="1:10" s="236" customFormat="1" ht="15.75" customHeight="1" x14ac:dyDescent="0.25">
      <c r="A118" s="240"/>
      <c r="B118" s="241"/>
      <c r="C118" s="242"/>
      <c r="D118" s="242"/>
      <c r="E118" s="242"/>
      <c r="F118" s="242"/>
      <c r="G118" s="242"/>
      <c r="H118" s="246"/>
      <c r="I118" s="238"/>
      <c r="J118" s="235"/>
    </row>
    <row r="119" spans="1:10" s="236" customFormat="1" ht="15.75" customHeight="1" x14ac:dyDescent="0.25">
      <c r="A119" s="240"/>
      <c r="B119" s="241"/>
      <c r="C119" s="242"/>
      <c r="D119" s="242"/>
      <c r="E119" s="242"/>
      <c r="F119" s="242"/>
      <c r="G119" s="242"/>
      <c r="H119" s="246"/>
      <c r="I119" s="238"/>
      <c r="J119" s="235"/>
    </row>
    <row r="120" spans="1:10" s="236" customFormat="1" ht="15.75" customHeight="1" x14ac:dyDescent="0.25">
      <c r="A120" s="240"/>
      <c r="B120" s="241"/>
      <c r="C120" s="242"/>
      <c r="D120" s="242"/>
      <c r="E120" s="242"/>
      <c r="F120" s="242"/>
      <c r="G120" s="242"/>
      <c r="H120" s="246"/>
      <c r="I120" s="238"/>
      <c r="J120" s="235"/>
    </row>
    <row r="121" spans="1:10" s="236" customFormat="1" ht="15.75" customHeight="1" x14ac:dyDescent="0.25">
      <c r="A121" s="240"/>
      <c r="B121" s="241"/>
      <c r="C121" s="242"/>
      <c r="D121" s="242"/>
      <c r="E121" s="242"/>
      <c r="F121" s="242"/>
      <c r="G121" s="242"/>
      <c r="H121" s="246"/>
      <c r="I121" s="238"/>
      <c r="J121" s="235"/>
    </row>
    <row r="122" spans="1:10" s="236" customFormat="1" ht="15.75" customHeight="1" x14ac:dyDescent="0.25">
      <c r="A122" s="240"/>
      <c r="B122" s="241"/>
      <c r="C122" s="242"/>
      <c r="D122" s="242"/>
      <c r="E122" s="242"/>
      <c r="F122" s="242"/>
      <c r="G122" s="242"/>
      <c r="H122" s="246"/>
      <c r="I122" s="238"/>
      <c r="J122" s="235"/>
    </row>
    <row r="123" spans="1:10" s="236" customFormat="1" ht="15.75" customHeight="1" x14ac:dyDescent="0.25">
      <c r="A123" s="240"/>
      <c r="B123" s="241"/>
      <c r="C123" s="242"/>
      <c r="D123" s="242"/>
      <c r="E123" s="242"/>
      <c r="F123" s="242"/>
      <c r="G123" s="242"/>
      <c r="H123" s="246"/>
      <c r="I123" s="238"/>
      <c r="J123" s="235"/>
    </row>
    <row r="124" spans="1:10" s="236" customFormat="1" ht="15.75" customHeight="1" x14ac:dyDescent="0.25">
      <c r="A124" s="240"/>
      <c r="B124" s="241"/>
      <c r="C124" s="242"/>
      <c r="D124" s="242"/>
      <c r="E124" s="242"/>
      <c r="F124" s="242"/>
      <c r="G124" s="242"/>
      <c r="H124" s="246"/>
      <c r="I124" s="238"/>
      <c r="J124" s="235"/>
    </row>
    <row r="125" spans="1:10" s="236" customFormat="1" ht="15.75" customHeight="1" x14ac:dyDescent="0.25">
      <c r="A125" s="240"/>
      <c r="B125" s="241"/>
      <c r="C125" s="242"/>
      <c r="D125" s="242"/>
      <c r="E125" s="242"/>
      <c r="F125" s="242"/>
      <c r="G125" s="242"/>
      <c r="H125" s="246"/>
      <c r="I125" s="238"/>
      <c r="J125" s="235"/>
    </row>
    <row r="126" spans="1:10" s="236" customFormat="1" ht="15.75" customHeight="1" x14ac:dyDescent="0.25">
      <c r="A126" s="240"/>
      <c r="B126" s="241"/>
      <c r="C126" s="242"/>
      <c r="D126" s="242"/>
      <c r="E126" s="242"/>
      <c r="F126" s="242"/>
      <c r="G126" s="242"/>
      <c r="H126" s="246"/>
      <c r="I126" s="238"/>
      <c r="J126" s="235"/>
    </row>
    <row r="127" spans="1:10" s="236" customFormat="1" ht="15.75" customHeight="1" x14ac:dyDescent="0.25">
      <c r="A127" s="240"/>
      <c r="B127" s="241"/>
      <c r="C127" s="242"/>
      <c r="D127" s="242"/>
      <c r="E127" s="242"/>
      <c r="F127" s="242"/>
      <c r="G127" s="242"/>
      <c r="H127" s="246"/>
      <c r="I127" s="238"/>
      <c r="J127" s="235"/>
    </row>
    <row r="128" spans="1:10" s="236" customFormat="1" ht="15.75" customHeight="1" x14ac:dyDescent="0.25">
      <c r="A128" s="240"/>
      <c r="B128" s="241"/>
      <c r="C128" s="242"/>
      <c r="D128" s="242"/>
      <c r="E128" s="242"/>
      <c r="F128" s="242"/>
      <c r="G128" s="242"/>
      <c r="H128" s="246"/>
      <c r="I128" s="238"/>
      <c r="J128" s="235"/>
    </row>
    <row r="129" spans="1:10" s="236" customFormat="1" ht="15.75" customHeight="1" x14ac:dyDescent="0.25">
      <c r="A129" s="240"/>
      <c r="B129" s="241"/>
      <c r="C129" s="242"/>
      <c r="D129" s="242"/>
      <c r="E129" s="242"/>
      <c r="F129" s="242"/>
      <c r="G129" s="242"/>
      <c r="H129" s="246"/>
      <c r="I129" s="238"/>
      <c r="J129" s="235"/>
    </row>
    <row r="130" spans="1:10" s="236" customFormat="1" ht="22.5" customHeight="1" x14ac:dyDescent="0.25">
      <c r="A130" s="299" t="s">
        <v>297</v>
      </c>
      <c r="B130" s="433" t="s">
        <v>298</v>
      </c>
      <c r="C130" s="434"/>
      <c r="D130" s="434"/>
      <c r="E130" s="434"/>
      <c r="F130" s="434"/>
      <c r="G130" s="434"/>
      <c r="H130" s="299" t="s">
        <v>22</v>
      </c>
      <c r="I130" s="300">
        <f>F140</f>
        <v>9034.9700000000012</v>
      </c>
      <c r="J130" s="235"/>
    </row>
    <row r="131" spans="1:10" s="236" customFormat="1" ht="15.75" customHeight="1" x14ac:dyDescent="0.25">
      <c r="A131" s="240"/>
      <c r="B131" s="241"/>
      <c r="C131" s="242"/>
      <c r="D131" s="242"/>
      <c r="E131" s="242"/>
      <c r="F131" s="242"/>
      <c r="G131" s="242"/>
      <c r="H131" s="246"/>
      <c r="I131" s="238"/>
      <c r="J131" s="235"/>
    </row>
    <row r="132" spans="1:10" s="236" customFormat="1" ht="15.75" customHeight="1" x14ac:dyDescent="0.25">
      <c r="A132" s="240"/>
      <c r="B132" s="422" t="s">
        <v>299</v>
      </c>
      <c r="C132" s="423"/>
      <c r="D132" s="423"/>
      <c r="E132" s="423"/>
      <c r="F132" s="423"/>
      <c r="G132" s="424"/>
      <c r="H132" s="246"/>
      <c r="I132" s="238"/>
      <c r="J132" s="235"/>
    </row>
    <row r="133" spans="1:10" s="236" customFormat="1" ht="15.75" customHeight="1" x14ac:dyDescent="0.25">
      <c r="A133" s="240"/>
      <c r="B133" s="242"/>
      <c r="C133" s="242"/>
      <c r="D133" s="320">
        <v>27709.965</v>
      </c>
      <c r="E133" s="319" t="s">
        <v>22</v>
      </c>
      <c r="F133" s="242"/>
      <c r="G133" s="242"/>
      <c r="H133" s="246"/>
      <c r="I133" s="238"/>
      <c r="J133" s="235"/>
    </row>
    <row r="134" spans="1:10" s="236" customFormat="1" ht="15.75" customHeight="1" x14ac:dyDescent="0.25">
      <c r="A134" s="240"/>
      <c r="B134" s="303"/>
      <c r="C134" s="304"/>
      <c r="D134" s="304"/>
      <c r="E134" s="304"/>
      <c r="F134" s="304"/>
      <c r="G134" s="305"/>
      <c r="H134" s="246"/>
      <c r="I134" s="238"/>
      <c r="J134" s="235"/>
    </row>
    <row r="135" spans="1:10" s="236" customFormat="1" ht="15.75" customHeight="1" x14ac:dyDescent="0.25">
      <c r="A135" s="240"/>
      <c r="B135" s="425" t="s">
        <v>30</v>
      </c>
      <c r="C135" s="425"/>
      <c r="D135" s="425"/>
      <c r="E135" s="306">
        <v>17175</v>
      </c>
      <c r="F135" s="307" t="s">
        <v>22</v>
      </c>
      <c r="G135" s="308"/>
      <c r="H135" s="246"/>
      <c r="I135" s="238"/>
      <c r="J135" s="235"/>
    </row>
    <row r="136" spans="1:10" s="236" customFormat="1" ht="15.75" customHeight="1" x14ac:dyDescent="0.25">
      <c r="A136" s="240"/>
      <c r="B136" s="426"/>
      <c r="C136" s="426"/>
      <c r="D136" s="426"/>
      <c r="E136" s="426"/>
      <c r="F136" s="426"/>
      <c r="G136" s="426"/>
      <c r="H136" s="246"/>
      <c r="I136" s="238"/>
      <c r="J136" s="235"/>
    </row>
    <row r="137" spans="1:10" s="236" customFormat="1" ht="15.75" customHeight="1" x14ac:dyDescent="0.25">
      <c r="A137" s="240"/>
      <c r="B137" s="309" t="s">
        <v>17</v>
      </c>
      <c r="C137" s="310"/>
      <c r="D137" s="310"/>
      <c r="E137" s="310"/>
      <c r="F137" s="310"/>
      <c r="G137" s="311"/>
      <c r="H137" s="246"/>
      <c r="I137" s="238"/>
      <c r="J137" s="235"/>
    </row>
    <row r="138" spans="1:10" s="236" customFormat="1" ht="15.75" customHeight="1" x14ac:dyDescent="0.25">
      <c r="A138" s="240"/>
      <c r="B138" s="312"/>
      <c r="C138" s="313">
        <v>26209.97</v>
      </c>
      <c r="D138" s="314" t="s">
        <v>18</v>
      </c>
      <c r="E138" s="313">
        <f>E135</f>
        <v>17175</v>
      </c>
      <c r="F138" s="314" t="s">
        <v>19</v>
      </c>
      <c r="G138" s="313">
        <f>C138-E138</f>
        <v>9034.9700000000012</v>
      </c>
      <c r="H138" s="246"/>
      <c r="I138" s="238"/>
      <c r="J138" s="235"/>
    </row>
    <row r="139" spans="1:10" s="236" customFormat="1" ht="15.75" customHeight="1" x14ac:dyDescent="0.25">
      <c r="A139" s="240"/>
      <c r="B139" s="312"/>
      <c r="C139" s="315"/>
      <c r="D139" s="315"/>
      <c r="E139" s="315"/>
      <c r="F139" s="315"/>
      <c r="G139" s="316"/>
      <c r="H139" s="246"/>
      <c r="I139" s="238"/>
      <c r="J139" s="235"/>
    </row>
    <row r="140" spans="1:10" s="236" customFormat="1" ht="15.75" customHeight="1" x14ac:dyDescent="0.25">
      <c r="A140" s="240"/>
      <c r="B140" s="427" t="s">
        <v>300</v>
      </c>
      <c r="C140" s="428"/>
      <c r="D140" s="428"/>
      <c r="E140" s="428"/>
      <c r="F140" s="317">
        <f>G138</f>
        <v>9034.9700000000012</v>
      </c>
      <c r="G140" s="310" t="s">
        <v>15</v>
      </c>
      <c r="H140" s="246"/>
      <c r="I140" s="238"/>
      <c r="J140" s="235"/>
    </row>
    <row r="141" spans="1:10" s="236" customFormat="1" ht="15.75" customHeight="1" x14ac:dyDescent="0.25">
      <c r="A141" s="240"/>
      <c r="B141" s="241"/>
      <c r="C141" s="242"/>
      <c r="D141" s="242"/>
      <c r="E141" s="242"/>
      <c r="F141" s="242"/>
      <c r="G141" s="242"/>
      <c r="H141" s="246"/>
      <c r="I141" s="238"/>
      <c r="J141" s="235"/>
    </row>
    <row r="142" spans="1:10" s="236" customFormat="1" ht="15.75" customHeight="1" x14ac:dyDescent="0.25">
      <c r="A142" s="240"/>
      <c r="B142" s="241"/>
      <c r="C142" s="242"/>
      <c r="D142" s="242"/>
      <c r="E142" s="242"/>
      <c r="F142" s="242"/>
      <c r="G142" s="242"/>
      <c r="H142" s="246"/>
      <c r="I142" s="238"/>
      <c r="J142" s="235"/>
    </row>
    <row r="143" spans="1:10" s="236" customFormat="1" ht="15.75" customHeight="1" x14ac:dyDescent="0.25">
      <c r="A143" s="240"/>
      <c r="B143" s="241"/>
      <c r="C143" s="242"/>
      <c r="D143" s="242"/>
      <c r="E143" s="242"/>
      <c r="F143" s="242"/>
      <c r="G143" s="242"/>
      <c r="H143" s="246"/>
      <c r="I143" s="238"/>
      <c r="J143" s="235"/>
    </row>
    <row r="144" spans="1:10" s="236" customFormat="1" ht="15.75" customHeight="1" x14ac:dyDescent="0.25">
      <c r="A144" s="240"/>
      <c r="B144" s="241"/>
      <c r="C144" s="242"/>
      <c r="D144" s="242"/>
      <c r="E144" s="242"/>
      <c r="F144" s="242"/>
      <c r="G144" s="242"/>
      <c r="H144" s="246"/>
      <c r="I144" s="238"/>
      <c r="J144" s="235"/>
    </row>
    <row r="145" spans="1:10" s="236" customFormat="1" ht="15.75" customHeight="1" x14ac:dyDescent="0.25">
      <c r="A145" s="240"/>
      <c r="B145" s="241"/>
      <c r="C145" s="242"/>
      <c r="D145" s="242"/>
      <c r="E145" s="242"/>
      <c r="F145" s="242"/>
      <c r="G145" s="242"/>
      <c r="H145" s="246"/>
      <c r="I145" s="238"/>
      <c r="J145" s="235"/>
    </row>
    <row r="146" spans="1:10" s="236" customFormat="1" ht="15.75" customHeight="1" x14ac:dyDescent="0.25">
      <c r="A146" s="240"/>
      <c r="B146" s="241"/>
      <c r="C146" s="242"/>
      <c r="D146" s="242"/>
      <c r="E146" s="242"/>
      <c r="F146" s="242"/>
      <c r="G146" s="242"/>
      <c r="H146" s="246"/>
      <c r="I146" s="238"/>
      <c r="J146" s="235"/>
    </row>
    <row r="147" spans="1:10" s="236" customFormat="1" ht="15.75" customHeight="1" x14ac:dyDescent="0.25">
      <c r="A147" s="240"/>
      <c r="B147" s="241"/>
      <c r="C147" s="242"/>
      <c r="D147" s="242"/>
      <c r="E147" s="242"/>
      <c r="F147" s="242"/>
      <c r="G147" s="242"/>
      <c r="H147" s="246"/>
      <c r="I147" s="238"/>
      <c r="J147" s="235"/>
    </row>
    <row r="148" spans="1:10" s="236" customFormat="1" ht="15.75" customHeight="1" x14ac:dyDescent="0.25">
      <c r="A148" s="240"/>
      <c r="B148" s="241"/>
      <c r="C148" s="242"/>
      <c r="D148" s="242"/>
      <c r="E148" s="242"/>
      <c r="F148" s="242"/>
      <c r="G148" s="242"/>
      <c r="H148" s="246"/>
      <c r="I148" s="238"/>
      <c r="J148" s="235"/>
    </row>
    <row r="149" spans="1:10" s="236" customFormat="1" ht="15.75" customHeight="1" x14ac:dyDescent="0.25">
      <c r="A149" s="240"/>
      <c r="B149" s="241"/>
      <c r="C149" s="242"/>
      <c r="D149" s="242"/>
      <c r="E149" s="242"/>
      <c r="F149" s="242"/>
      <c r="G149" s="242"/>
      <c r="H149" s="246"/>
      <c r="I149" s="238"/>
      <c r="J149" s="235"/>
    </row>
    <row r="150" spans="1:10" s="236" customFormat="1" ht="15.75" customHeight="1" x14ac:dyDescent="0.25">
      <c r="A150" s="240"/>
      <c r="B150" s="241"/>
      <c r="C150" s="242"/>
      <c r="D150" s="242"/>
      <c r="E150" s="242"/>
      <c r="F150" s="242"/>
      <c r="G150" s="242"/>
      <c r="H150" s="246"/>
      <c r="I150" s="238"/>
      <c r="J150" s="235"/>
    </row>
    <row r="151" spans="1:10" s="236" customFormat="1" ht="15.75" customHeight="1" x14ac:dyDescent="0.25">
      <c r="A151" s="240"/>
      <c r="B151" s="241"/>
      <c r="C151" s="242"/>
      <c r="D151" s="242"/>
      <c r="E151" s="242"/>
      <c r="F151" s="242"/>
      <c r="G151" s="242"/>
      <c r="H151" s="246"/>
      <c r="I151" s="238"/>
      <c r="J151" s="235"/>
    </row>
    <row r="152" spans="1:10" s="236" customFormat="1" ht="15.75" customHeight="1" x14ac:dyDescent="0.25">
      <c r="A152" s="240"/>
      <c r="B152" s="241"/>
      <c r="C152" s="242"/>
      <c r="D152" s="242"/>
      <c r="E152" s="242"/>
      <c r="F152" s="242"/>
      <c r="G152" s="242"/>
      <c r="H152" s="246"/>
      <c r="I152" s="238"/>
      <c r="J152" s="235"/>
    </row>
    <row r="153" spans="1:10" s="236" customFormat="1" ht="15.75" customHeight="1" x14ac:dyDescent="0.25">
      <c r="A153" s="240"/>
      <c r="B153" s="241"/>
      <c r="C153" s="242"/>
      <c r="D153" s="242"/>
      <c r="E153" s="242"/>
      <c r="F153" s="242"/>
      <c r="G153" s="242"/>
      <c r="H153" s="246"/>
      <c r="I153" s="238"/>
      <c r="J153" s="235"/>
    </row>
    <row r="154" spans="1:10" s="236" customFormat="1" ht="15.75" customHeight="1" x14ac:dyDescent="0.25">
      <c r="A154" s="240"/>
      <c r="B154" s="241"/>
      <c r="C154" s="242"/>
      <c r="D154" s="242"/>
      <c r="E154" s="242"/>
      <c r="F154" s="242"/>
      <c r="G154" s="242"/>
      <c r="H154" s="246"/>
      <c r="I154" s="238"/>
      <c r="J154" s="235"/>
    </row>
    <row r="155" spans="1:10" s="236" customFormat="1" ht="21.75" customHeight="1" x14ac:dyDescent="0.25">
      <c r="A155" s="329" t="s">
        <v>301</v>
      </c>
      <c r="B155" s="435" t="s">
        <v>302</v>
      </c>
      <c r="C155" s="456"/>
      <c r="D155" s="456"/>
      <c r="E155" s="456"/>
      <c r="F155" s="456"/>
      <c r="G155" s="456"/>
      <c r="H155" s="329" t="s">
        <v>22</v>
      </c>
      <c r="I155" s="330">
        <f>E161</f>
        <v>-37744</v>
      </c>
      <c r="J155" s="235"/>
    </row>
    <row r="156" spans="1:10" s="236" customFormat="1" ht="15.75" customHeight="1" x14ac:dyDescent="0.25">
      <c r="A156" s="240"/>
      <c r="B156" s="241"/>
      <c r="C156" s="242"/>
      <c r="D156" s="242"/>
      <c r="E156" s="242"/>
      <c r="F156" s="242"/>
      <c r="G156" s="242"/>
      <c r="H156" s="246"/>
      <c r="I156" s="238"/>
      <c r="J156" s="235"/>
    </row>
    <row r="157" spans="1:10" s="236" customFormat="1" ht="15.75" customHeight="1" x14ac:dyDescent="0.25">
      <c r="A157" s="240"/>
      <c r="B157" s="241" t="s">
        <v>303</v>
      </c>
      <c r="C157" s="242"/>
      <c r="D157" s="242"/>
      <c r="E157" s="242"/>
      <c r="F157" s="242"/>
      <c r="G157" s="242"/>
      <c r="H157" s="246"/>
      <c r="I157" s="238"/>
      <c r="J157" s="235"/>
    </row>
    <row r="158" spans="1:10" s="236" customFormat="1" ht="15.75" customHeight="1" x14ac:dyDescent="0.25">
      <c r="A158" s="240"/>
      <c r="B158" s="241"/>
      <c r="C158" s="242"/>
      <c r="D158" s="242"/>
      <c r="E158" s="242"/>
      <c r="F158" s="242"/>
      <c r="G158" s="242"/>
      <c r="H158" s="246"/>
      <c r="I158" s="238"/>
      <c r="J158" s="235"/>
    </row>
    <row r="159" spans="1:10" s="236" customFormat="1" ht="15.75" customHeight="1" x14ac:dyDescent="0.25">
      <c r="A159" s="240"/>
      <c r="B159" s="438" t="s">
        <v>304</v>
      </c>
      <c r="C159" s="439"/>
      <c r="D159" s="439"/>
      <c r="E159" s="324">
        <v>37744</v>
      </c>
      <c r="F159" s="325" t="s">
        <v>22</v>
      </c>
      <c r="G159" s="242"/>
      <c r="H159" s="246"/>
      <c r="I159" s="238"/>
      <c r="J159" s="235"/>
    </row>
    <row r="160" spans="1:10" s="236" customFormat="1" ht="15.75" customHeight="1" x14ac:dyDescent="0.25">
      <c r="A160" s="240"/>
      <c r="B160" s="323"/>
      <c r="C160" s="324"/>
      <c r="D160" s="325"/>
      <c r="E160" s="242"/>
      <c r="F160" s="242"/>
      <c r="G160" s="242"/>
      <c r="H160" s="246"/>
      <c r="I160" s="238"/>
      <c r="J160" s="235"/>
    </row>
    <row r="161" spans="1:10" s="236" customFormat="1" ht="15.75" customHeight="1" x14ac:dyDescent="0.25">
      <c r="A161" s="240"/>
      <c r="B161" s="326" t="s">
        <v>305</v>
      </c>
      <c r="C161" s="327"/>
      <c r="D161" s="328"/>
      <c r="E161" s="328">
        <f>-E159</f>
        <v>-37744</v>
      </c>
      <c r="F161" s="327" t="s">
        <v>22</v>
      </c>
      <c r="G161" s="242"/>
      <c r="H161" s="246"/>
      <c r="I161" s="238"/>
      <c r="J161" s="235"/>
    </row>
    <row r="162" spans="1:10" s="236" customFormat="1" ht="15.75" customHeight="1" x14ac:dyDescent="0.25">
      <c r="A162" s="240"/>
      <c r="B162" s="241"/>
      <c r="C162" s="242"/>
      <c r="D162" s="242"/>
      <c r="E162" s="242"/>
      <c r="F162" s="242"/>
      <c r="G162" s="242"/>
      <c r="H162" s="246"/>
      <c r="I162" s="238"/>
      <c r="J162" s="235"/>
    </row>
    <row r="163" spans="1:10" s="236" customFormat="1" ht="22.5" customHeight="1" x14ac:dyDescent="0.25">
      <c r="A163" s="299" t="s">
        <v>306</v>
      </c>
      <c r="B163" s="433" t="s">
        <v>307</v>
      </c>
      <c r="C163" s="434"/>
      <c r="D163" s="434"/>
      <c r="E163" s="434"/>
      <c r="F163" s="434"/>
      <c r="G163" s="434"/>
      <c r="H163" s="299" t="s">
        <v>15</v>
      </c>
      <c r="I163" s="300">
        <f>F173</f>
        <v>11449.970000000001</v>
      </c>
      <c r="J163" s="235"/>
    </row>
    <row r="164" spans="1:10" s="236" customFormat="1" ht="15.75" customHeight="1" x14ac:dyDescent="0.25">
      <c r="A164" s="240"/>
      <c r="B164" s="241"/>
      <c r="C164" s="242"/>
      <c r="D164" s="242"/>
      <c r="E164" s="242"/>
      <c r="F164" s="242"/>
      <c r="G164" s="242"/>
      <c r="H164" s="246"/>
      <c r="I164" s="238"/>
      <c r="J164" s="235"/>
    </row>
    <row r="165" spans="1:10" s="236" customFormat="1" ht="15.75" customHeight="1" x14ac:dyDescent="0.25">
      <c r="A165" s="240"/>
      <c r="B165" s="422" t="s">
        <v>308</v>
      </c>
      <c r="C165" s="423"/>
      <c r="D165" s="423"/>
      <c r="E165" s="423"/>
      <c r="F165" s="423"/>
      <c r="G165" s="424"/>
      <c r="H165" s="246"/>
      <c r="I165" s="238"/>
      <c r="J165" s="235"/>
    </row>
    <row r="166" spans="1:10" s="236" customFormat="1" ht="15.75" customHeight="1" x14ac:dyDescent="0.25">
      <c r="A166" s="240"/>
      <c r="B166" s="242"/>
      <c r="C166" s="242"/>
      <c r="D166" s="320">
        <v>30124.97</v>
      </c>
      <c r="E166" s="319" t="s">
        <v>15</v>
      </c>
      <c r="F166" s="242"/>
      <c r="G166" s="242"/>
      <c r="H166" s="246"/>
      <c r="I166" s="238"/>
      <c r="J166" s="235"/>
    </row>
    <row r="167" spans="1:10" s="236" customFormat="1" ht="15.75" customHeight="1" x14ac:dyDescent="0.25">
      <c r="A167" s="240"/>
      <c r="B167" s="303"/>
      <c r="C167" s="304"/>
      <c r="D167" s="304"/>
      <c r="E167" s="304"/>
      <c r="F167" s="304"/>
      <c r="G167" s="305"/>
      <c r="H167" s="246"/>
      <c r="I167" s="238"/>
      <c r="J167" s="235"/>
    </row>
    <row r="168" spans="1:10" s="236" customFormat="1" ht="15.75" customHeight="1" x14ac:dyDescent="0.25">
      <c r="A168" s="240"/>
      <c r="B168" s="425" t="s">
        <v>30</v>
      </c>
      <c r="C168" s="425"/>
      <c r="D168" s="425"/>
      <c r="E168" s="306">
        <v>17175</v>
      </c>
      <c r="F168" s="307" t="s">
        <v>22</v>
      </c>
      <c r="G168" s="308"/>
      <c r="H168" s="246"/>
      <c r="I168" s="238"/>
      <c r="J168" s="235"/>
    </row>
    <row r="169" spans="1:10" s="236" customFormat="1" ht="15.75" customHeight="1" x14ac:dyDescent="0.25">
      <c r="A169" s="240"/>
      <c r="B169" s="426"/>
      <c r="C169" s="426"/>
      <c r="D169" s="426"/>
      <c r="E169" s="426"/>
      <c r="F169" s="426"/>
      <c r="G169" s="426"/>
      <c r="H169" s="246"/>
      <c r="I169" s="238"/>
      <c r="J169" s="235"/>
    </row>
    <row r="170" spans="1:10" s="236" customFormat="1" ht="15.75" customHeight="1" x14ac:dyDescent="0.25">
      <c r="A170" s="240"/>
      <c r="B170" s="309" t="s">
        <v>17</v>
      </c>
      <c r="C170" s="310"/>
      <c r="D170" s="310"/>
      <c r="E170" s="310"/>
      <c r="F170" s="310"/>
      <c r="G170" s="311"/>
      <c r="H170" s="246"/>
      <c r="I170" s="238"/>
      <c r="J170" s="235"/>
    </row>
    <row r="171" spans="1:10" s="236" customFormat="1" ht="15.75" customHeight="1" x14ac:dyDescent="0.25">
      <c r="A171" s="240"/>
      <c r="B171" s="312"/>
      <c r="C171" s="313">
        <v>28624.97</v>
      </c>
      <c r="D171" s="314" t="s">
        <v>18</v>
      </c>
      <c r="E171" s="313">
        <f>E168</f>
        <v>17175</v>
      </c>
      <c r="F171" s="314" t="s">
        <v>19</v>
      </c>
      <c r="G171" s="313">
        <f>C171-E171</f>
        <v>11449.970000000001</v>
      </c>
      <c r="H171" s="246"/>
      <c r="I171" s="238"/>
      <c r="J171" s="235"/>
    </row>
    <row r="172" spans="1:10" s="236" customFormat="1" ht="15.75" customHeight="1" x14ac:dyDescent="0.25">
      <c r="A172" s="240"/>
      <c r="B172" s="312"/>
      <c r="C172" s="315"/>
      <c r="D172" s="315"/>
      <c r="E172" s="315"/>
      <c r="F172" s="315"/>
      <c r="G172" s="316"/>
      <c r="H172" s="246"/>
      <c r="I172" s="238"/>
      <c r="J172" s="235"/>
    </row>
    <row r="173" spans="1:10" s="236" customFormat="1" ht="15.75" customHeight="1" x14ac:dyDescent="0.25">
      <c r="A173" s="240"/>
      <c r="B173" s="427" t="s">
        <v>309</v>
      </c>
      <c r="C173" s="428"/>
      <c r="D173" s="428"/>
      <c r="E173" s="428"/>
      <c r="F173" s="317">
        <f>G171</f>
        <v>11449.970000000001</v>
      </c>
      <c r="G173" s="310" t="s">
        <v>15</v>
      </c>
      <c r="H173" s="246"/>
      <c r="I173" s="238"/>
      <c r="J173" s="235"/>
    </row>
    <row r="174" spans="1:10" s="236" customFormat="1" ht="15.75" customHeight="1" x14ac:dyDescent="0.25">
      <c r="A174" s="240"/>
      <c r="B174" s="241"/>
      <c r="C174" s="242"/>
      <c r="D174" s="242"/>
      <c r="E174" s="242"/>
      <c r="F174" s="242"/>
      <c r="G174" s="242"/>
      <c r="H174" s="246"/>
      <c r="I174" s="238"/>
      <c r="J174" s="235"/>
    </row>
    <row r="175" spans="1:10" s="236" customFormat="1" ht="15.75" customHeight="1" x14ac:dyDescent="0.25">
      <c r="A175" s="240"/>
      <c r="B175" s="241"/>
      <c r="C175" s="242"/>
      <c r="D175" s="242"/>
      <c r="E175" s="242"/>
      <c r="F175" s="242"/>
      <c r="G175" s="242"/>
      <c r="H175" s="246"/>
      <c r="I175" s="238"/>
      <c r="J175" s="235"/>
    </row>
    <row r="176" spans="1:10" s="236" customFormat="1" ht="15.75" customHeight="1" x14ac:dyDescent="0.25">
      <c r="A176" s="240"/>
      <c r="B176" s="241"/>
      <c r="C176" s="242"/>
      <c r="D176" s="242"/>
      <c r="E176" s="242"/>
      <c r="F176" s="242"/>
      <c r="G176" s="242"/>
      <c r="H176" s="246"/>
      <c r="I176" s="238"/>
      <c r="J176" s="235"/>
    </row>
    <row r="177" spans="1:10" s="236" customFormat="1" ht="15.75" customHeight="1" x14ac:dyDescent="0.25">
      <c r="A177" s="240"/>
      <c r="B177" s="241"/>
      <c r="C177" s="242"/>
      <c r="D177" s="242"/>
      <c r="E177" s="242"/>
      <c r="F177" s="242"/>
      <c r="G177" s="242"/>
      <c r="H177" s="246"/>
      <c r="I177" s="238"/>
      <c r="J177" s="235"/>
    </row>
    <row r="178" spans="1:10" s="236" customFormat="1" ht="15.75" customHeight="1" x14ac:dyDescent="0.25">
      <c r="A178" s="240"/>
      <c r="B178" s="241"/>
      <c r="C178" s="242"/>
      <c r="D178" s="242"/>
      <c r="E178" s="242"/>
      <c r="F178" s="242"/>
      <c r="G178" s="242"/>
      <c r="H178" s="246"/>
      <c r="I178" s="238"/>
      <c r="J178" s="235"/>
    </row>
    <row r="179" spans="1:10" s="236" customFormat="1" ht="15.75" customHeight="1" x14ac:dyDescent="0.25">
      <c r="A179" s="240"/>
      <c r="B179" s="241"/>
      <c r="C179" s="242"/>
      <c r="D179" s="242"/>
      <c r="E179" s="242"/>
      <c r="F179" s="242"/>
      <c r="G179" s="242"/>
      <c r="H179" s="246"/>
      <c r="I179" s="238"/>
      <c r="J179" s="235"/>
    </row>
    <row r="180" spans="1:10" s="236" customFormat="1" ht="15.75" customHeight="1" x14ac:dyDescent="0.25">
      <c r="A180" s="240"/>
      <c r="B180" s="241"/>
      <c r="C180" s="242"/>
      <c r="D180" s="242"/>
      <c r="E180" s="242"/>
      <c r="F180" s="242"/>
      <c r="G180" s="242"/>
      <c r="H180" s="246"/>
      <c r="I180" s="238"/>
      <c r="J180" s="235"/>
    </row>
    <row r="181" spans="1:10" s="236" customFormat="1" ht="15.75" customHeight="1" x14ac:dyDescent="0.25">
      <c r="A181" s="240"/>
      <c r="B181" s="241"/>
      <c r="C181" s="242"/>
      <c r="D181" s="242"/>
      <c r="E181" s="242"/>
      <c r="F181" s="242"/>
      <c r="G181" s="242"/>
      <c r="H181" s="246"/>
      <c r="I181" s="238"/>
      <c r="J181" s="235"/>
    </row>
    <row r="182" spans="1:10" s="236" customFormat="1" ht="15.75" customHeight="1" x14ac:dyDescent="0.25">
      <c r="A182" s="240"/>
      <c r="B182" s="241"/>
      <c r="C182" s="242"/>
      <c r="D182" s="242"/>
      <c r="E182" s="242"/>
      <c r="F182" s="242"/>
      <c r="G182" s="242"/>
      <c r="H182" s="246"/>
      <c r="I182" s="238"/>
      <c r="J182" s="235"/>
    </row>
    <row r="183" spans="1:10" s="236" customFormat="1" ht="15.75" customHeight="1" x14ac:dyDescent="0.25">
      <c r="A183" s="240"/>
      <c r="B183" s="241"/>
      <c r="C183" s="242"/>
      <c r="D183" s="242"/>
      <c r="E183" s="242"/>
      <c r="F183" s="242"/>
      <c r="G183" s="242"/>
      <c r="H183" s="246"/>
      <c r="I183" s="238"/>
      <c r="J183" s="235"/>
    </row>
    <row r="184" spans="1:10" s="236" customFormat="1" ht="15.75" customHeight="1" x14ac:dyDescent="0.25">
      <c r="A184" s="240"/>
      <c r="B184" s="241"/>
      <c r="C184" s="242"/>
      <c r="D184" s="242"/>
      <c r="E184" s="242"/>
      <c r="F184" s="242"/>
      <c r="G184" s="242"/>
      <c r="H184" s="246"/>
      <c r="I184" s="238"/>
      <c r="J184" s="235"/>
    </row>
    <row r="185" spans="1:10" s="236" customFormat="1" ht="15.75" customHeight="1" x14ac:dyDescent="0.25">
      <c r="A185" s="240"/>
      <c r="B185" s="241"/>
      <c r="C185" s="242"/>
      <c r="D185" s="242"/>
      <c r="E185" s="242"/>
      <c r="F185" s="242"/>
      <c r="G185" s="242"/>
      <c r="H185" s="246"/>
      <c r="I185" s="238"/>
      <c r="J185" s="235"/>
    </row>
    <row r="186" spans="1:10" s="236" customFormat="1" ht="15.75" customHeight="1" x14ac:dyDescent="0.25">
      <c r="A186" s="240"/>
      <c r="B186" s="241"/>
      <c r="C186" s="242"/>
      <c r="D186" s="242"/>
      <c r="E186" s="242"/>
      <c r="F186" s="242"/>
      <c r="G186" s="242"/>
      <c r="H186" s="246"/>
      <c r="I186" s="238"/>
      <c r="J186" s="235"/>
    </row>
    <row r="187" spans="1:10" ht="23.25" customHeight="1" x14ac:dyDescent="0.25">
      <c r="A187" s="297" t="s">
        <v>13</v>
      </c>
      <c r="B187" s="429" t="s">
        <v>14</v>
      </c>
      <c r="C187" s="429"/>
      <c r="D187" s="429"/>
      <c r="E187" s="429"/>
      <c r="F187" s="429"/>
      <c r="G187" s="429"/>
      <c r="H187" s="297" t="s">
        <v>15</v>
      </c>
      <c r="I187" s="298">
        <f>F199</f>
        <v>10691.599999999991</v>
      </c>
      <c r="J187" s="3"/>
    </row>
    <row r="188" spans="1:10" ht="15.75" x14ac:dyDescent="0.25">
      <c r="A188" s="131"/>
      <c r="H188" s="133"/>
      <c r="I188" s="19"/>
      <c r="J188" s="3"/>
    </row>
    <row r="189" spans="1:10" ht="15.75" customHeight="1" x14ac:dyDescent="0.25">
      <c r="A189" s="15"/>
      <c r="B189" s="430" t="s">
        <v>16</v>
      </c>
      <c r="C189" s="430"/>
      <c r="D189" s="430"/>
      <c r="E189" s="430"/>
      <c r="F189" s="430"/>
      <c r="G189" s="430"/>
      <c r="H189" s="15"/>
      <c r="I189" s="120"/>
      <c r="J189" s="3"/>
    </row>
    <row r="190" spans="1:10" ht="15.75" x14ac:dyDescent="0.25">
      <c r="A190" s="15"/>
      <c r="B190" s="432"/>
      <c r="C190" s="432"/>
      <c r="D190" s="432"/>
      <c r="E190" s="432"/>
      <c r="F190" s="432"/>
      <c r="G190" s="432"/>
      <c r="H190" s="15"/>
      <c r="I190" s="120"/>
      <c r="J190" s="3"/>
    </row>
    <row r="191" spans="1:10" ht="15.75" x14ac:dyDescent="0.25">
      <c r="A191" s="15"/>
      <c r="B191" s="422" t="s">
        <v>310</v>
      </c>
      <c r="C191" s="423"/>
      <c r="D191" s="423"/>
      <c r="E191" s="423"/>
      <c r="F191" s="423"/>
      <c r="G191" s="424"/>
      <c r="H191" s="15"/>
      <c r="I191" s="120"/>
      <c r="J191" s="3"/>
    </row>
    <row r="192" spans="1:10" ht="15.75" x14ac:dyDescent="0.25">
      <c r="A192" s="15"/>
      <c r="B192" s="242"/>
      <c r="C192" s="242"/>
      <c r="D192" s="320">
        <v>134433.06</v>
      </c>
      <c r="E192" s="319" t="s">
        <v>15</v>
      </c>
      <c r="F192" s="242"/>
      <c r="G192" s="242"/>
      <c r="H192" s="15"/>
      <c r="I192" s="120"/>
      <c r="J192" s="3"/>
    </row>
    <row r="193" spans="1:10" ht="15.75" x14ac:dyDescent="0.25">
      <c r="A193" s="15"/>
      <c r="B193" s="303"/>
      <c r="C193" s="304"/>
      <c r="D193" s="304"/>
      <c r="E193" s="304"/>
      <c r="F193" s="304"/>
      <c r="G193" s="305"/>
      <c r="H193" s="15"/>
      <c r="I193" s="120"/>
      <c r="J193" s="3"/>
    </row>
    <row r="194" spans="1:10" ht="15.75" customHeight="1" x14ac:dyDescent="0.25">
      <c r="A194" s="22"/>
      <c r="B194" s="425" t="s">
        <v>30</v>
      </c>
      <c r="C194" s="425"/>
      <c r="D194" s="425"/>
      <c r="E194" s="306">
        <v>123741.46</v>
      </c>
      <c r="F194" s="307" t="s">
        <v>15</v>
      </c>
      <c r="G194" s="308"/>
      <c r="H194" s="22"/>
      <c r="I194" s="22"/>
      <c r="J194" s="3"/>
    </row>
    <row r="195" spans="1:10" ht="15.75" x14ac:dyDescent="0.25">
      <c r="A195" s="15"/>
      <c r="B195" s="426"/>
      <c r="C195" s="426"/>
      <c r="D195" s="426"/>
      <c r="E195" s="426"/>
      <c r="F195" s="426"/>
      <c r="G195" s="426"/>
      <c r="H195" s="15"/>
      <c r="I195" s="15"/>
      <c r="J195" s="3"/>
    </row>
    <row r="196" spans="1:10" ht="15.75" x14ac:dyDescent="0.25">
      <c r="A196" s="15"/>
      <c r="B196" s="309" t="s">
        <v>17</v>
      </c>
      <c r="C196" s="310"/>
      <c r="D196" s="310"/>
      <c r="E196" s="310"/>
      <c r="F196" s="310"/>
      <c r="G196" s="311"/>
      <c r="H196" s="15"/>
      <c r="I196" s="15"/>
      <c r="J196" s="3"/>
    </row>
    <row r="197" spans="1:10" ht="15.75" x14ac:dyDescent="0.25">
      <c r="A197" s="15"/>
      <c r="B197" s="312"/>
      <c r="C197" s="313">
        <v>134433.06</v>
      </c>
      <c r="D197" s="314" t="s">
        <v>18</v>
      </c>
      <c r="E197" s="313">
        <f>E194</f>
        <v>123741.46</v>
      </c>
      <c r="F197" s="314" t="s">
        <v>19</v>
      </c>
      <c r="G197" s="313">
        <f>C197-E197</f>
        <v>10691.599999999991</v>
      </c>
      <c r="H197" s="15"/>
      <c r="I197" s="15"/>
      <c r="J197" s="3"/>
    </row>
    <row r="198" spans="1:10" ht="15.75" x14ac:dyDescent="0.25">
      <c r="A198" s="15"/>
      <c r="B198" s="312"/>
      <c r="C198" s="315"/>
      <c r="D198" s="315"/>
      <c r="E198" s="315"/>
      <c r="F198" s="315"/>
      <c r="G198" s="316"/>
      <c r="H198" s="15"/>
      <c r="I198" s="15"/>
      <c r="J198" s="3"/>
    </row>
    <row r="199" spans="1:10" ht="15.75" x14ac:dyDescent="0.25">
      <c r="A199" s="15"/>
      <c r="B199" s="427" t="s">
        <v>311</v>
      </c>
      <c r="C199" s="428"/>
      <c r="D199" s="428"/>
      <c r="E199" s="428"/>
      <c r="F199" s="317">
        <f>G197</f>
        <v>10691.599999999991</v>
      </c>
      <c r="G199" s="310" t="s">
        <v>15</v>
      </c>
      <c r="H199" s="15"/>
      <c r="I199" s="15"/>
      <c r="J199" s="3"/>
    </row>
    <row r="200" spans="1:10" ht="15.75" x14ac:dyDescent="0.25">
      <c r="A200" s="15"/>
      <c r="B200" s="273"/>
      <c r="C200" s="244"/>
      <c r="D200" s="244"/>
      <c r="E200" s="244"/>
      <c r="F200" s="244"/>
      <c r="G200" s="245"/>
      <c r="H200" s="15"/>
      <c r="I200" s="15"/>
      <c r="J200" s="3"/>
    </row>
    <row r="201" spans="1:10" ht="15.75" x14ac:dyDescent="0.25">
      <c r="A201" s="15"/>
      <c r="B201" s="273"/>
      <c r="C201" s="244"/>
      <c r="D201" s="244"/>
      <c r="E201" s="244"/>
      <c r="F201" s="244"/>
      <c r="G201" s="245"/>
      <c r="H201" s="15"/>
      <c r="I201" s="15"/>
      <c r="J201" s="3"/>
    </row>
    <row r="202" spans="1:10" ht="15.75" x14ac:dyDescent="0.25">
      <c r="A202" s="15"/>
      <c r="B202" s="119"/>
      <c r="C202" s="20"/>
      <c r="D202" s="20"/>
      <c r="E202" s="20"/>
      <c r="F202" s="20"/>
      <c r="G202" s="21"/>
      <c r="H202" s="15"/>
      <c r="I202" s="15"/>
      <c r="J202" s="3"/>
    </row>
    <row r="203" spans="1:10" ht="15.75" x14ac:dyDescent="0.25">
      <c r="A203" s="15"/>
      <c r="B203" s="119"/>
      <c r="C203" s="20"/>
      <c r="D203" s="20"/>
      <c r="E203" s="20"/>
      <c r="F203" s="20"/>
      <c r="G203" s="21"/>
      <c r="H203" s="15"/>
      <c r="I203" s="15"/>
      <c r="J203" s="3"/>
    </row>
    <row r="204" spans="1:10" ht="15.75" x14ac:dyDescent="0.25">
      <c r="A204" s="15"/>
      <c r="B204" s="119"/>
      <c r="C204" s="20"/>
      <c r="D204" s="20"/>
      <c r="E204" s="20"/>
      <c r="F204" s="20"/>
      <c r="G204" s="21"/>
      <c r="H204" s="15"/>
      <c r="I204" s="15"/>
      <c r="J204" s="3"/>
    </row>
    <row r="205" spans="1:10" ht="15.75" x14ac:dyDescent="0.25">
      <c r="A205" s="15"/>
      <c r="B205" s="119"/>
      <c r="C205" s="20"/>
      <c r="D205" s="20"/>
      <c r="E205" s="20"/>
      <c r="F205" s="20"/>
      <c r="G205" s="21"/>
      <c r="H205" s="15"/>
      <c r="I205" s="15"/>
      <c r="J205" s="3"/>
    </row>
    <row r="206" spans="1:10" ht="15.75" x14ac:dyDescent="0.25">
      <c r="A206" s="15"/>
      <c r="B206" s="119"/>
      <c r="C206" s="20"/>
      <c r="D206" s="20"/>
      <c r="E206" s="20"/>
      <c r="F206" s="20"/>
      <c r="G206" s="21"/>
      <c r="H206" s="15"/>
      <c r="I206" s="15"/>
      <c r="J206" s="3"/>
    </row>
    <row r="207" spans="1:10" ht="15.75" x14ac:dyDescent="0.25">
      <c r="A207" s="15"/>
      <c r="B207" s="119"/>
      <c r="C207" s="20"/>
      <c r="D207" s="20"/>
      <c r="E207" s="20"/>
      <c r="F207" s="20"/>
      <c r="G207" s="21"/>
      <c r="H207" s="15"/>
      <c r="I207" s="15"/>
      <c r="J207" s="3"/>
    </row>
    <row r="208" spans="1:10" ht="15.75" x14ac:dyDescent="0.25">
      <c r="A208" s="15"/>
      <c r="B208" s="119"/>
      <c r="C208" s="20"/>
      <c r="D208" s="20"/>
      <c r="E208" s="20"/>
      <c r="F208" s="20"/>
      <c r="G208" s="21"/>
      <c r="H208" s="15"/>
      <c r="I208" s="15"/>
      <c r="J208" s="3"/>
    </row>
    <row r="209" spans="1:10" ht="15.75" x14ac:dyDescent="0.25">
      <c r="A209" s="15"/>
      <c r="B209" s="119"/>
      <c r="C209" s="20"/>
      <c r="D209" s="20"/>
      <c r="E209" s="20"/>
      <c r="F209" s="20"/>
      <c r="G209" s="21"/>
      <c r="H209" s="15"/>
      <c r="I209" s="15"/>
      <c r="J209" s="3"/>
    </row>
    <row r="210" spans="1:10" s="236" customFormat="1" ht="22.5" customHeight="1" x14ac:dyDescent="0.25">
      <c r="A210" s="329" t="s">
        <v>312</v>
      </c>
      <c r="B210" s="435" t="s">
        <v>313</v>
      </c>
      <c r="C210" s="456"/>
      <c r="D210" s="456"/>
      <c r="E210" s="456"/>
      <c r="F210" s="456"/>
      <c r="G210" s="456"/>
      <c r="H210" s="329" t="s">
        <v>15</v>
      </c>
      <c r="I210" s="330">
        <f>E216</f>
        <v>-1000</v>
      </c>
      <c r="J210" s="235"/>
    </row>
    <row r="211" spans="1:10" s="236" customFormat="1" ht="15.75" x14ac:dyDescent="0.25">
      <c r="A211" s="240"/>
      <c r="B211" s="241"/>
      <c r="C211" s="242"/>
      <c r="D211" s="242"/>
      <c r="E211" s="242"/>
      <c r="F211" s="242"/>
      <c r="G211" s="242"/>
      <c r="H211" s="246"/>
      <c r="I211" s="238"/>
      <c r="J211" s="235"/>
    </row>
    <row r="212" spans="1:10" s="236" customFormat="1" ht="15.75" x14ac:dyDescent="0.25">
      <c r="A212" s="240"/>
      <c r="B212" s="241" t="s">
        <v>303</v>
      </c>
      <c r="C212" s="242"/>
      <c r="D212" s="242"/>
      <c r="E212" s="242"/>
      <c r="F212" s="242"/>
      <c r="G212" s="242"/>
      <c r="H212" s="246"/>
      <c r="I212" s="238"/>
      <c r="J212" s="235"/>
    </row>
    <row r="213" spans="1:10" s="236" customFormat="1" ht="15.75" x14ac:dyDescent="0.25">
      <c r="A213" s="240"/>
      <c r="B213" s="241"/>
      <c r="C213" s="242"/>
      <c r="D213" s="242"/>
      <c r="E213" s="242"/>
      <c r="F213" s="242"/>
      <c r="G213" s="242"/>
      <c r="H213" s="246"/>
      <c r="I213" s="238"/>
      <c r="J213" s="235"/>
    </row>
    <row r="214" spans="1:10" s="236" customFormat="1" ht="15.75" x14ac:dyDescent="0.25">
      <c r="A214" s="240"/>
      <c r="B214" s="438" t="s">
        <v>304</v>
      </c>
      <c r="C214" s="439"/>
      <c r="D214" s="439"/>
      <c r="E214" s="324">
        <v>1000</v>
      </c>
      <c r="F214" s="325" t="s">
        <v>15</v>
      </c>
      <c r="G214" s="242"/>
      <c r="H214" s="246"/>
      <c r="I214" s="238"/>
      <c r="J214" s="235"/>
    </row>
    <row r="215" spans="1:10" s="236" customFormat="1" ht="15.75" x14ac:dyDescent="0.25">
      <c r="A215" s="240"/>
      <c r="B215" s="323"/>
      <c r="C215" s="324"/>
      <c r="D215" s="325"/>
      <c r="E215" s="242"/>
      <c r="F215" s="242"/>
      <c r="G215" s="242"/>
      <c r="H215" s="246"/>
      <c r="I215" s="238"/>
      <c r="J215" s="235"/>
    </row>
    <row r="216" spans="1:10" s="236" customFormat="1" ht="15.75" x14ac:dyDescent="0.25">
      <c r="A216" s="240"/>
      <c r="B216" s="326" t="s">
        <v>305</v>
      </c>
      <c r="C216" s="327"/>
      <c r="D216" s="328"/>
      <c r="E216" s="328">
        <f>-E214</f>
        <v>-1000</v>
      </c>
      <c r="F216" s="327" t="s">
        <v>15</v>
      </c>
      <c r="G216" s="242"/>
      <c r="H216" s="246"/>
      <c r="I216" s="238"/>
      <c r="J216" s="235"/>
    </row>
    <row r="217" spans="1:10" s="236" customFormat="1" ht="15.75" x14ac:dyDescent="0.25">
      <c r="A217" s="239"/>
      <c r="B217" s="273"/>
      <c r="C217" s="244"/>
      <c r="D217" s="244"/>
      <c r="E217" s="244"/>
      <c r="F217" s="244"/>
      <c r="G217" s="245"/>
      <c r="H217" s="239"/>
      <c r="I217" s="239"/>
      <c r="J217" s="235"/>
    </row>
    <row r="218" spans="1:10" ht="23.25" hidden="1" customHeight="1" x14ac:dyDescent="0.25">
      <c r="A218" s="351" t="s">
        <v>20</v>
      </c>
      <c r="B218" s="459" t="s">
        <v>21</v>
      </c>
      <c r="C218" s="459"/>
      <c r="D218" s="459"/>
      <c r="E218" s="459"/>
      <c r="F218" s="459"/>
      <c r="G218" s="459"/>
      <c r="H218" s="351" t="s">
        <v>22</v>
      </c>
      <c r="I218" s="238">
        <f>E244</f>
        <v>0</v>
      </c>
      <c r="J218" s="3"/>
    </row>
    <row r="219" spans="1:10" ht="15.75" hidden="1" x14ac:dyDescent="0.25">
      <c r="A219" s="279"/>
      <c r="B219" s="431"/>
      <c r="C219" s="431"/>
      <c r="D219" s="431"/>
      <c r="E219" s="431"/>
      <c r="F219" s="431"/>
      <c r="G219" s="431"/>
      <c r="H219" s="351"/>
      <c r="I219" s="243"/>
      <c r="J219" s="3"/>
    </row>
    <row r="220" spans="1:10" ht="15.75" hidden="1" x14ac:dyDescent="0.25">
      <c r="A220" s="239"/>
      <c r="B220" s="27"/>
      <c r="C220" s="28"/>
      <c r="D220" s="351"/>
      <c r="E220" s="351"/>
      <c r="F220" s="351"/>
      <c r="G220" s="351"/>
      <c r="H220" s="239"/>
      <c r="I220" s="380"/>
      <c r="J220" s="3"/>
    </row>
    <row r="221" spans="1:10" ht="15.75" hidden="1" customHeight="1" x14ac:dyDescent="0.25">
      <c r="A221" s="239"/>
      <c r="B221" s="483"/>
      <c r="C221" s="483"/>
      <c r="D221" s="279"/>
      <c r="E221" s="381"/>
      <c r="F221" s="382"/>
      <c r="G221" s="381"/>
      <c r="H221" s="239"/>
      <c r="I221" s="380"/>
      <c r="J221" s="3"/>
    </row>
    <row r="222" spans="1:10" ht="15.75" hidden="1" x14ac:dyDescent="0.25">
      <c r="A222" s="239"/>
      <c r="B222" s="483"/>
      <c r="C222" s="483"/>
      <c r="D222" s="279"/>
      <c r="E222" s="381"/>
      <c r="F222" s="382"/>
      <c r="G222" s="381"/>
      <c r="H222" s="239"/>
      <c r="I222" s="380"/>
      <c r="J222" s="3"/>
    </row>
    <row r="223" spans="1:10" ht="15.75" hidden="1" x14ac:dyDescent="0.25">
      <c r="A223" s="239"/>
      <c r="B223" s="483"/>
      <c r="C223" s="483"/>
      <c r="D223" s="279"/>
      <c r="E223" s="381"/>
      <c r="F223" s="382"/>
      <c r="G223" s="381"/>
      <c r="H223" s="239"/>
      <c r="I223" s="380"/>
      <c r="J223" s="3"/>
    </row>
    <row r="224" spans="1:10" ht="15.75" hidden="1" customHeight="1" x14ac:dyDescent="0.25">
      <c r="A224" s="239"/>
      <c r="B224" s="483"/>
      <c r="C224" s="483"/>
      <c r="D224" s="279"/>
      <c r="E224" s="381"/>
      <c r="F224" s="382"/>
      <c r="G224" s="381"/>
      <c r="H224" s="239"/>
      <c r="I224" s="380"/>
      <c r="J224" s="3"/>
    </row>
    <row r="225" spans="1:10" ht="15.75" hidden="1" x14ac:dyDescent="0.25">
      <c r="A225" s="239"/>
      <c r="B225" s="483"/>
      <c r="C225" s="483"/>
      <c r="D225" s="279"/>
      <c r="E225" s="381"/>
      <c r="F225" s="382"/>
      <c r="G225" s="381"/>
      <c r="H225" s="239"/>
      <c r="I225" s="380"/>
      <c r="J225" s="3"/>
    </row>
    <row r="226" spans="1:10" ht="15.75" hidden="1" customHeight="1" x14ac:dyDescent="0.25">
      <c r="A226" s="239"/>
      <c r="B226" s="483"/>
      <c r="C226" s="483"/>
      <c r="D226" s="279"/>
      <c r="E226" s="381"/>
      <c r="F226" s="382"/>
      <c r="G226" s="381"/>
      <c r="H226" s="239"/>
      <c r="I226" s="380"/>
      <c r="J226" s="3"/>
    </row>
    <row r="227" spans="1:10" ht="15.75" hidden="1" x14ac:dyDescent="0.25">
      <c r="A227" s="239"/>
      <c r="B227" s="484"/>
      <c r="C227" s="484"/>
      <c r="D227" s="279"/>
      <c r="E227" s="381"/>
      <c r="F227" s="382"/>
      <c r="G227" s="381"/>
      <c r="H227" s="239"/>
      <c r="I227" s="380"/>
      <c r="J227" s="3"/>
    </row>
    <row r="228" spans="1:10" ht="15.75" hidden="1" x14ac:dyDescent="0.25">
      <c r="A228" s="383"/>
      <c r="B228" s="485"/>
      <c r="C228" s="485"/>
      <c r="D228" s="29"/>
      <c r="E228" s="30"/>
      <c r="F228" s="384"/>
      <c r="G228" s="384"/>
      <c r="H228" s="385"/>
      <c r="I228" s="239"/>
      <c r="J228" s="3"/>
    </row>
    <row r="229" spans="1:10" ht="15.75" hidden="1" x14ac:dyDescent="0.25">
      <c r="A229" s="239"/>
      <c r="B229" s="386"/>
      <c r="C229" s="387"/>
      <c r="D229" s="387"/>
      <c r="E229" s="387"/>
      <c r="F229" s="387"/>
      <c r="G229" s="238"/>
      <c r="H229" s="239"/>
      <c r="I229" s="239"/>
      <c r="J229" s="3"/>
    </row>
    <row r="230" spans="1:10" ht="15.75" hidden="1" x14ac:dyDescent="0.25">
      <c r="A230" s="239"/>
      <c r="B230" s="486"/>
      <c r="C230" s="486"/>
      <c r="D230" s="486"/>
      <c r="E230" s="486"/>
      <c r="F230" s="486"/>
      <c r="G230" s="388"/>
      <c r="H230" s="248"/>
      <c r="I230" s="239"/>
      <c r="J230" s="3"/>
    </row>
    <row r="231" spans="1:10" ht="15.75" hidden="1" x14ac:dyDescent="0.25">
      <c r="A231" s="239"/>
      <c r="B231" s="247"/>
      <c r="C231" s="249"/>
      <c r="D231" s="249"/>
      <c r="E231" s="249"/>
      <c r="F231" s="389"/>
      <c r="G231" s="250"/>
      <c r="H231" s="385"/>
      <c r="I231" s="239"/>
      <c r="J231" s="3"/>
    </row>
    <row r="232" spans="1:10" ht="15.75" hidden="1" x14ac:dyDescent="0.25">
      <c r="A232" s="239"/>
      <c r="B232" s="235"/>
      <c r="C232" s="235"/>
      <c r="D232" s="235"/>
      <c r="E232" s="235"/>
      <c r="F232" s="235"/>
      <c r="G232" s="235"/>
      <c r="H232" s="239"/>
      <c r="I232" s="239"/>
      <c r="J232" s="3"/>
    </row>
    <row r="233" spans="1:10" ht="15.75" hidden="1" customHeight="1" x14ac:dyDescent="0.25">
      <c r="A233" s="239"/>
      <c r="B233" s="337"/>
      <c r="C233" s="244"/>
      <c r="D233" s="244"/>
      <c r="E233" s="244"/>
      <c r="F233" s="244"/>
      <c r="G233" s="245"/>
      <c r="H233" s="239"/>
      <c r="I233" s="239"/>
      <c r="J233" s="3"/>
    </row>
    <row r="234" spans="1:10" ht="15.75" hidden="1" x14ac:dyDescent="0.25">
      <c r="A234" s="239"/>
      <c r="B234" s="487"/>
      <c r="C234" s="487"/>
      <c r="D234" s="244"/>
      <c r="E234" s="244"/>
      <c r="F234" s="244"/>
      <c r="G234" s="245"/>
      <c r="H234" s="239"/>
      <c r="I234" s="239"/>
      <c r="J234" s="3"/>
    </row>
    <row r="235" spans="1:10" ht="15.75" hidden="1" customHeight="1" x14ac:dyDescent="0.25">
      <c r="A235" s="239"/>
      <c r="B235" s="352"/>
      <c r="C235" s="244"/>
      <c r="D235" s="244"/>
      <c r="E235" s="244"/>
      <c r="F235" s="244"/>
      <c r="G235" s="245"/>
      <c r="H235" s="239"/>
      <c r="I235" s="239"/>
      <c r="J235" s="3"/>
    </row>
    <row r="236" spans="1:10" ht="15.75" hidden="1" customHeight="1" x14ac:dyDescent="0.25">
      <c r="A236" s="239"/>
      <c r="B236" s="470"/>
      <c r="C236" s="470"/>
      <c r="D236" s="470"/>
      <c r="E236" s="390"/>
      <c r="F236" s="391"/>
      <c r="G236" s="392"/>
      <c r="H236" s="239"/>
      <c r="I236" s="239"/>
      <c r="J236" s="3"/>
    </row>
    <row r="237" spans="1:10" ht="15.75" hidden="1" x14ac:dyDescent="0.25">
      <c r="A237" s="239"/>
      <c r="B237" s="352"/>
      <c r="C237" s="244"/>
      <c r="D237" s="244"/>
      <c r="E237" s="244"/>
      <c r="F237" s="244"/>
      <c r="G237" s="245"/>
      <c r="H237" s="239"/>
      <c r="I237" s="239"/>
      <c r="J237" s="3"/>
    </row>
    <row r="238" spans="1:10" ht="15.75" hidden="1" x14ac:dyDescent="0.25">
      <c r="A238" s="239"/>
      <c r="B238" s="337"/>
      <c r="C238" s="244"/>
      <c r="D238" s="244"/>
      <c r="E238" s="244"/>
      <c r="F238" s="244"/>
      <c r="G238" s="245"/>
      <c r="H238" s="239"/>
      <c r="I238" s="239"/>
      <c r="J238" s="3"/>
    </row>
    <row r="239" spans="1:10" ht="15.75" hidden="1" x14ac:dyDescent="0.25">
      <c r="A239" s="239"/>
      <c r="B239" s="247"/>
      <c r="C239" s="24"/>
      <c r="D239" s="353"/>
      <c r="E239" s="24"/>
      <c r="F239" s="353"/>
      <c r="G239" s="393"/>
      <c r="H239" s="239"/>
      <c r="I239" s="239"/>
      <c r="J239" s="3"/>
    </row>
    <row r="240" spans="1:10" ht="15.75" hidden="1" x14ac:dyDescent="0.25">
      <c r="A240" s="239"/>
      <c r="B240" s="247"/>
      <c r="C240" s="249"/>
      <c r="D240" s="249"/>
      <c r="E240" s="249"/>
      <c r="F240" s="249"/>
      <c r="G240" s="250"/>
      <c r="H240" s="239"/>
      <c r="I240" s="239"/>
      <c r="J240" s="3"/>
    </row>
    <row r="241" spans="1:10" ht="15.75" hidden="1" x14ac:dyDescent="0.25">
      <c r="A241" s="239"/>
      <c r="B241" s="471"/>
      <c r="C241" s="471"/>
      <c r="D241" s="471"/>
      <c r="E241" s="24"/>
      <c r="F241" s="338"/>
      <c r="G241" s="250"/>
      <c r="H241" s="239"/>
      <c r="I241" s="239"/>
      <c r="J241" s="3"/>
    </row>
    <row r="242" spans="1:10" ht="15.75" hidden="1" x14ac:dyDescent="0.25">
      <c r="A242" s="239"/>
      <c r="B242" s="352"/>
      <c r="C242" s="353"/>
      <c r="D242" s="353"/>
      <c r="E242" s="24"/>
      <c r="F242" s="338"/>
      <c r="G242" s="250"/>
      <c r="H242" s="239"/>
      <c r="I242" s="239"/>
      <c r="J242" s="3"/>
    </row>
    <row r="243" spans="1:10" ht="15.75" hidden="1" x14ac:dyDescent="0.25">
      <c r="A243" s="239"/>
      <c r="B243" s="352"/>
      <c r="C243" s="353"/>
      <c r="D243" s="353"/>
      <c r="E243" s="24"/>
      <c r="F243" s="338"/>
      <c r="G243" s="250"/>
      <c r="H243" s="239"/>
      <c r="I243" s="239"/>
      <c r="J243" s="3"/>
    </row>
    <row r="244" spans="1:10" ht="15.75" hidden="1" x14ac:dyDescent="0.25">
      <c r="A244" s="239"/>
      <c r="B244" s="341"/>
      <c r="C244" s="244"/>
      <c r="D244" s="244"/>
      <c r="E244" s="355"/>
      <c r="F244" s="249"/>
      <c r="G244" s="250"/>
      <c r="H244" s="239"/>
      <c r="I244" s="239"/>
      <c r="J244" s="3"/>
    </row>
    <row r="245" spans="1:10" ht="15.75" hidden="1" x14ac:dyDescent="0.25">
      <c r="A245" s="239"/>
      <c r="B245" s="341"/>
      <c r="C245" s="244"/>
      <c r="D245" s="244"/>
      <c r="E245" s="355"/>
      <c r="F245" s="249"/>
      <c r="G245" s="250"/>
      <c r="H245" s="239"/>
      <c r="I245" s="239"/>
      <c r="J245" s="3"/>
    </row>
    <row r="246" spans="1:10" ht="15.75" hidden="1" x14ac:dyDescent="0.25">
      <c r="A246" s="239"/>
      <c r="B246" s="341"/>
      <c r="C246" s="394"/>
      <c r="D246" s="394"/>
      <c r="E246" s="395"/>
      <c r="F246" s="396"/>
      <c r="G246" s="250"/>
      <c r="H246" s="239"/>
      <c r="I246" s="239"/>
      <c r="J246" s="3"/>
    </row>
    <row r="247" spans="1:10" ht="15.75" hidden="1" x14ac:dyDescent="0.25">
      <c r="A247" s="15"/>
      <c r="B247" s="23"/>
      <c r="C247" s="31"/>
      <c r="D247" s="31"/>
      <c r="E247" s="31"/>
      <c r="F247" s="31"/>
      <c r="G247" s="32"/>
      <c r="H247" s="15"/>
      <c r="I247" s="15"/>
      <c r="J247" s="3"/>
    </row>
    <row r="248" spans="1:10" ht="15.75" hidden="1" x14ac:dyDescent="0.25">
      <c r="A248" s="15"/>
      <c r="B248" s="23"/>
      <c r="C248" s="31"/>
      <c r="D248" s="31"/>
      <c r="E248" s="31"/>
      <c r="F248" s="31"/>
      <c r="G248" s="32"/>
      <c r="H248" s="15"/>
      <c r="I248" s="15"/>
      <c r="J248" s="3"/>
    </row>
    <row r="249" spans="1:10" ht="15.75" hidden="1" x14ac:dyDescent="0.25">
      <c r="A249" s="15"/>
      <c r="B249" s="23"/>
      <c r="C249" s="31"/>
      <c r="D249" s="31"/>
      <c r="E249" s="31"/>
      <c r="F249" s="31"/>
      <c r="G249" s="32"/>
      <c r="H249" s="15"/>
      <c r="I249" s="15"/>
      <c r="J249" s="3"/>
    </row>
    <row r="250" spans="1:10" ht="15.75" hidden="1" x14ac:dyDescent="0.25">
      <c r="A250" s="15"/>
      <c r="B250" s="23"/>
      <c r="C250" s="31"/>
      <c r="D250" s="31"/>
      <c r="E250" s="31"/>
      <c r="F250" s="31"/>
      <c r="G250" s="32"/>
      <c r="H250" s="15"/>
      <c r="I250" s="15"/>
      <c r="J250" s="3"/>
    </row>
    <row r="251" spans="1:10" ht="15.75" hidden="1" x14ac:dyDescent="0.25">
      <c r="A251" s="15"/>
      <c r="B251" s="23"/>
      <c r="C251" s="31"/>
      <c r="D251" s="31"/>
      <c r="E251" s="31"/>
      <c r="F251" s="31"/>
      <c r="G251" s="32"/>
      <c r="H251" s="15"/>
      <c r="I251" s="15"/>
      <c r="J251" s="3"/>
    </row>
    <row r="252" spans="1:10" ht="15.75" hidden="1" x14ac:dyDescent="0.25">
      <c r="A252" s="15"/>
      <c r="B252" s="23"/>
      <c r="C252" s="31"/>
      <c r="D252" s="31"/>
      <c r="E252" s="31"/>
      <c r="F252" s="31"/>
      <c r="G252" s="32"/>
      <c r="H252" s="15"/>
      <c r="I252" s="15"/>
      <c r="J252" s="3"/>
    </row>
    <row r="253" spans="1:10" ht="15.75" hidden="1" x14ac:dyDescent="0.25">
      <c r="A253" s="15"/>
      <c r="B253" s="23"/>
      <c r="C253" s="31"/>
      <c r="D253" s="31"/>
      <c r="E253" s="31"/>
      <c r="F253" s="31"/>
      <c r="G253" s="32"/>
      <c r="H253" s="15"/>
      <c r="I253" s="15"/>
      <c r="J253" s="3"/>
    </row>
    <row r="254" spans="1:10" ht="15.75" hidden="1" x14ac:dyDescent="0.25">
      <c r="A254" s="15"/>
      <c r="B254" s="23"/>
      <c r="C254" s="31"/>
      <c r="D254" s="31"/>
      <c r="E254" s="31"/>
      <c r="F254" s="31"/>
      <c r="G254" s="32"/>
      <c r="H254" s="15"/>
      <c r="I254" s="15"/>
      <c r="J254" s="3"/>
    </row>
    <row r="255" spans="1:10" ht="15.75" hidden="1" x14ac:dyDescent="0.25">
      <c r="A255" s="15"/>
      <c r="B255" s="23"/>
      <c r="C255" s="31"/>
      <c r="D255" s="31"/>
      <c r="E255" s="31"/>
      <c r="F255" s="31"/>
      <c r="G255" s="32"/>
      <c r="H255" s="15"/>
      <c r="I255" s="15"/>
      <c r="J255" s="3"/>
    </row>
    <row r="256" spans="1:10" ht="15.75" hidden="1" x14ac:dyDescent="0.25">
      <c r="A256" s="15"/>
      <c r="B256" s="23"/>
      <c r="C256" s="31"/>
      <c r="D256" s="31"/>
      <c r="E256" s="31"/>
      <c r="F256" s="31"/>
      <c r="G256" s="32"/>
      <c r="H256" s="15"/>
      <c r="I256" s="15"/>
      <c r="J256" s="3"/>
    </row>
    <row r="257" spans="1:10" ht="15.75" hidden="1" x14ac:dyDescent="0.25">
      <c r="A257" s="15"/>
      <c r="B257" s="23"/>
      <c r="C257" s="31"/>
      <c r="D257" s="31"/>
      <c r="E257" s="31"/>
      <c r="F257" s="31"/>
      <c r="G257" s="32"/>
      <c r="H257" s="15"/>
      <c r="I257" s="15"/>
      <c r="J257" s="3"/>
    </row>
    <row r="258" spans="1:10" ht="15.75" hidden="1" x14ac:dyDescent="0.25">
      <c r="A258" s="15"/>
      <c r="B258" s="23"/>
      <c r="C258" s="31"/>
      <c r="D258" s="31"/>
      <c r="E258" s="31"/>
      <c r="F258" s="31"/>
      <c r="G258" s="32"/>
      <c r="H258" s="15"/>
      <c r="I258" s="15"/>
      <c r="J258" s="3"/>
    </row>
    <row r="259" spans="1:10" ht="15.75" hidden="1" x14ac:dyDescent="0.25">
      <c r="A259" s="15"/>
      <c r="B259" s="23"/>
      <c r="C259" s="31"/>
      <c r="D259" s="31"/>
      <c r="E259" s="31"/>
      <c r="F259" s="31"/>
      <c r="G259" s="32"/>
      <c r="H259" s="15"/>
      <c r="I259" s="15"/>
      <c r="J259" s="3"/>
    </row>
    <row r="260" spans="1:10" ht="15.75" hidden="1" x14ac:dyDescent="0.25">
      <c r="A260" s="15"/>
      <c r="B260" s="23"/>
      <c r="C260" s="31"/>
      <c r="D260" s="31"/>
      <c r="E260" s="31"/>
      <c r="F260" s="31"/>
      <c r="G260" s="32"/>
      <c r="H260" s="15"/>
      <c r="I260" s="15"/>
      <c r="J260" s="3"/>
    </row>
    <row r="261" spans="1:10" ht="22.5" customHeight="1" x14ac:dyDescent="0.25">
      <c r="A261" s="297" t="s">
        <v>28</v>
      </c>
      <c r="B261" s="429" t="s">
        <v>29</v>
      </c>
      <c r="C261" s="429"/>
      <c r="D261" s="429"/>
      <c r="E261" s="429"/>
      <c r="F261" s="429"/>
      <c r="G261" s="429"/>
      <c r="H261" s="301" t="s">
        <v>15</v>
      </c>
      <c r="I261" s="298">
        <f>F273</f>
        <v>5039.7700000000041</v>
      </c>
      <c r="J261" s="3"/>
    </row>
    <row r="262" spans="1:10" ht="15.75" x14ac:dyDescent="0.25">
      <c r="A262" s="279"/>
      <c r="B262" s="431"/>
      <c r="C262" s="431"/>
      <c r="D262" s="431"/>
      <c r="E262" s="431"/>
      <c r="F262" s="431"/>
      <c r="G262" s="431"/>
      <c r="H262" s="351"/>
      <c r="I262" s="243"/>
      <c r="J262" s="3"/>
    </row>
    <row r="263" spans="1:10" ht="15.75" customHeight="1" x14ac:dyDescent="0.25">
      <c r="A263" s="279"/>
      <c r="B263" s="430" t="s">
        <v>16</v>
      </c>
      <c r="C263" s="430"/>
      <c r="D263" s="430"/>
      <c r="E263" s="430"/>
      <c r="F263" s="430"/>
      <c r="G263" s="430"/>
      <c r="H263" s="351"/>
      <c r="I263" s="243"/>
      <c r="J263" s="3"/>
    </row>
    <row r="264" spans="1:10" ht="15.75" x14ac:dyDescent="0.25">
      <c r="A264" s="279"/>
      <c r="B264" s="337"/>
      <c r="C264" s="338"/>
      <c r="D264" s="338"/>
      <c r="E264" s="338"/>
      <c r="F264" s="338"/>
      <c r="G264" s="339"/>
      <c r="H264" s="351"/>
      <c r="I264" s="243"/>
      <c r="J264" s="3"/>
    </row>
    <row r="265" spans="1:10" ht="15.75" customHeight="1" x14ac:dyDescent="0.25">
      <c r="A265" s="279"/>
      <c r="B265" s="422" t="s">
        <v>415</v>
      </c>
      <c r="C265" s="423"/>
      <c r="D265" s="423"/>
      <c r="E265" s="423"/>
      <c r="F265" s="423"/>
      <c r="G265" s="424"/>
      <c r="H265" s="351"/>
      <c r="I265" s="243"/>
      <c r="J265" s="3"/>
    </row>
    <row r="266" spans="1:10" ht="15.75" x14ac:dyDescent="0.25">
      <c r="A266" s="279"/>
      <c r="B266" s="242"/>
      <c r="C266" s="242"/>
      <c r="D266" s="320">
        <v>103871.82</v>
      </c>
      <c r="E266" s="319" t="s">
        <v>15</v>
      </c>
      <c r="F266" s="242"/>
      <c r="G266" s="242"/>
      <c r="H266" s="351"/>
      <c r="I266" s="243"/>
      <c r="J266" s="3"/>
    </row>
    <row r="267" spans="1:10" ht="15.75" customHeight="1" x14ac:dyDescent="0.25">
      <c r="A267" s="279"/>
      <c r="B267" s="303"/>
      <c r="C267" s="304"/>
      <c r="D267" s="304"/>
      <c r="E267" s="304"/>
      <c r="F267" s="304"/>
      <c r="G267" s="305"/>
      <c r="H267" s="351"/>
      <c r="I267" s="243"/>
      <c r="J267" s="3"/>
    </row>
    <row r="268" spans="1:10" ht="15.75" x14ac:dyDescent="0.25">
      <c r="A268" s="279"/>
      <c r="B268" s="425" t="s">
        <v>30</v>
      </c>
      <c r="C268" s="425"/>
      <c r="D268" s="425"/>
      <c r="E268" s="306">
        <v>98832.05</v>
      </c>
      <c r="F268" s="307" t="s">
        <v>15</v>
      </c>
      <c r="G268" s="308"/>
      <c r="H268" s="351"/>
      <c r="I268" s="243"/>
      <c r="J268" s="3"/>
    </row>
    <row r="269" spans="1:10" ht="15.75" x14ac:dyDescent="0.25">
      <c r="A269" s="279"/>
      <c r="B269" s="426"/>
      <c r="C269" s="426"/>
      <c r="D269" s="426"/>
      <c r="E269" s="426"/>
      <c r="F269" s="426"/>
      <c r="G269" s="426"/>
      <c r="H269" s="351"/>
      <c r="I269" s="243"/>
      <c r="J269" s="3"/>
    </row>
    <row r="270" spans="1:10" ht="15.75" customHeight="1" x14ac:dyDescent="0.25">
      <c r="A270" s="279"/>
      <c r="B270" s="364" t="s">
        <v>17</v>
      </c>
      <c r="C270" s="335"/>
      <c r="D270" s="335"/>
      <c r="E270" s="335"/>
      <c r="F270" s="335"/>
      <c r="G270" s="311"/>
      <c r="H270" s="351"/>
      <c r="I270" s="243"/>
      <c r="J270" s="3"/>
    </row>
    <row r="271" spans="1:10" ht="15.75" x14ac:dyDescent="0.25">
      <c r="A271" s="279"/>
      <c r="B271" s="312"/>
      <c r="C271" s="313">
        <f>D266</f>
        <v>103871.82</v>
      </c>
      <c r="D271" s="314" t="s">
        <v>18</v>
      </c>
      <c r="E271" s="313">
        <f>E268</f>
        <v>98832.05</v>
      </c>
      <c r="F271" s="314" t="s">
        <v>19</v>
      </c>
      <c r="G271" s="313">
        <f>C271-E271</f>
        <v>5039.7700000000041</v>
      </c>
      <c r="H271" s="351"/>
      <c r="I271" s="243"/>
      <c r="J271" s="3"/>
    </row>
    <row r="272" spans="1:10" ht="15.75" x14ac:dyDescent="0.25">
      <c r="A272" s="279"/>
      <c r="B272" s="312"/>
      <c r="C272" s="315"/>
      <c r="D272" s="315"/>
      <c r="E272" s="315"/>
      <c r="F272" s="315"/>
      <c r="G272" s="316"/>
      <c r="H272" s="351"/>
      <c r="I272" s="243"/>
      <c r="J272" s="3"/>
    </row>
    <row r="273" spans="1:10" ht="15" customHeight="1" x14ac:dyDescent="0.25">
      <c r="A273" s="279"/>
      <c r="B273" s="427" t="s">
        <v>416</v>
      </c>
      <c r="C273" s="428"/>
      <c r="D273" s="428"/>
      <c r="E273" s="428"/>
      <c r="F273" s="317">
        <f>G271</f>
        <v>5039.7700000000041</v>
      </c>
      <c r="G273" s="335" t="s">
        <v>15</v>
      </c>
      <c r="H273" s="280"/>
      <c r="I273" s="243"/>
      <c r="J273" s="3"/>
    </row>
    <row r="274" spans="1:10" ht="15.75" x14ac:dyDescent="0.25">
      <c r="A274" s="279"/>
      <c r="B274" s="472"/>
      <c r="C274" s="473"/>
      <c r="D274" s="473"/>
      <c r="E274" s="474"/>
      <c r="F274" s="474"/>
      <c r="G274" s="475"/>
      <c r="H274" s="280"/>
      <c r="I274" s="243"/>
      <c r="J274" s="3"/>
    </row>
    <row r="275" spans="1:10" ht="15.75" x14ac:dyDescent="0.25">
      <c r="A275" s="279"/>
      <c r="B275" s="356"/>
      <c r="C275" s="357"/>
      <c r="D275" s="357"/>
      <c r="E275" s="357"/>
      <c r="F275" s="357"/>
      <c r="G275" s="363"/>
      <c r="H275" s="280"/>
      <c r="I275" s="243"/>
      <c r="J275" s="3"/>
    </row>
    <row r="276" spans="1:10" ht="15" customHeight="1" x14ac:dyDescent="0.25">
      <c r="A276" s="279"/>
      <c r="B276" s="477"/>
      <c r="C276" s="474"/>
      <c r="D276" s="474"/>
      <c r="E276" s="252"/>
      <c r="F276" s="277"/>
      <c r="G276" s="251"/>
      <c r="H276" s="280"/>
      <c r="I276" s="243"/>
      <c r="J276" s="3"/>
    </row>
    <row r="277" spans="1:10" ht="15.75" x14ac:dyDescent="0.25">
      <c r="A277" s="279"/>
      <c r="B277" s="276"/>
      <c r="C277" s="277"/>
      <c r="D277" s="277"/>
      <c r="E277" s="277"/>
      <c r="F277" s="277"/>
      <c r="G277" s="251"/>
      <c r="H277" s="280"/>
      <c r="I277" s="243"/>
      <c r="J277" s="3"/>
    </row>
    <row r="278" spans="1:10" ht="15.75" customHeight="1" x14ac:dyDescent="0.25">
      <c r="A278" s="279"/>
      <c r="B278" s="478"/>
      <c r="C278" s="478"/>
      <c r="D278" s="478"/>
      <c r="E278" s="253"/>
      <c r="F278" s="254"/>
      <c r="G278" s="255"/>
      <c r="H278" s="280"/>
      <c r="I278" s="243"/>
      <c r="J278" s="3"/>
    </row>
    <row r="279" spans="1:10" ht="15.75" x14ac:dyDescent="0.25">
      <c r="A279" s="239"/>
      <c r="B279" s="432"/>
      <c r="C279" s="432"/>
      <c r="D279" s="432"/>
      <c r="E279" s="432"/>
      <c r="F279" s="432"/>
      <c r="G279" s="432"/>
      <c r="H279" s="248"/>
      <c r="I279" s="234"/>
      <c r="J279" s="3"/>
    </row>
    <row r="280" spans="1:10" ht="15.75" x14ac:dyDescent="0.25">
      <c r="A280" s="239"/>
      <c r="B280" s="269"/>
      <c r="C280" s="244"/>
      <c r="D280" s="244"/>
      <c r="E280" s="244"/>
      <c r="F280" s="244"/>
      <c r="G280" s="245"/>
      <c r="H280" s="239"/>
      <c r="I280" s="239"/>
      <c r="J280" s="3"/>
    </row>
    <row r="281" spans="1:10" ht="15.75" x14ac:dyDescent="0.25">
      <c r="A281" s="239"/>
      <c r="B281" s="247"/>
      <c r="C281" s="252"/>
      <c r="D281" s="281"/>
      <c r="E281" s="252"/>
      <c r="F281" s="281"/>
      <c r="G281" s="252"/>
      <c r="H281" s="239"/>
      <c r="I281" s="239"/>
      <c r="J281" s="3"/>
    </row>
    <row r="282" spans="1:10" ht="15.75" x14ac:dyDescent="0.25">
      <c r="A282" s="239"/>
      <c r="B282" s="247"/>
      <c r="C282" s="249"/>
      <c r="D282" s="249"/>
      <c r="E282" s="249"/>
      <c r="F282" s="249"/>
      <c r="G282" s="250"/>
      <c r="H282" s="239"/>
      <c r="I282" s="239"/>
      <c r="J282" s="3"/>
    </row>
    <row r="283" spans="1:10" ht="15.75" x14ac:dyDescent="0.25">
      <c r="A283" s="239"/>
      <c r="B283" s="479"/>
      <c r="C283" s="479"/>
      <c r="D283" s="479"/>
      <c r="E283" s="256"/>
      <c r="F283" s="244"/>
      <c r="G283" s="250"/>
      <c r="H283" s="239"/>
      <c r="I283" s="239"/>
      <c r="J283" s="3"/>
    </row>
    <row r="284" spans="1:10" ht="15.75" x14ac:dyDescent="0.25">
      <c r="A284" s="15"/>
      <c r="B284" s="201"/>
      <c r="C284" s="20"/>
      <c r="D284" s="20"/>
      <c r="E284" s="35"/>
      <c r="F284" s="20"/>
      <c r="G284" s="32"/>
      <c r="H284" s="15"/>
      <c r="I284" s="15"/>
      <c r="J284" s="3"/>
    </row>
    <row r="285" spans="1:10" s="236" customFormat="1" ht="22.5" customHeight="1" x14ac:dyDescent="0.25">
      <c r="A285" s="297" t="s">
        <v>459</v>
      </c>
      <c r="B285" s="429" t="s">
        <v>460</v>
      </c>
      <c r="C285" s="429"/>
      <c r="D285" s="429"/>
      <c r="E285" s="429"/>
      <c r="F285" s="429"/>
      <c r="G285" s="429"/>
      <c r="H285" s="301" t="s">
        <v>15</v>
      </c>
      <c r="I285" s="298">
        <f>F297</f>
        <v>15.15</v>
      </c>
      <c r="J285" s="235"/>
    </row>
    <row r="286" spans="1:10" s="236" customFormat="1" ht="15.75" x14ac:dyDescent="0.25">
      <c r="A286" s="239"/>
      <c r="B286" s="341"/>
      <c r="C286" s="244"/>
      <c r="D286" s="244"/>
      <c r="E286" s="256"/>
      <c r="F286" s="244"/>
      <c r="G286" s="250"/>
      <c r="H286" s="239"/>
      <c r="I286" s="239"/>
      <c r="J286" s="235"/>
    </row>
    <row r="287" spans="1:10" s="236" customFormat="1" ht="15.75" x14ac:dyDescent="0.25">
      <c r="A287" s="239"/>
      <c r="B287" s="430" t="s">
        <v>16</v>
      </c>
      <c r="C287" s="430"/>
      <c r="D287" s="430"/>
      <c r="E287" s="430"/>
      <c r="F287" s="430"/>
      <c r="G287" s="430"/>
      <c r="H287" s="239"/>
      <c r="I287" s="239"/>
      <c r="J287" s="235"/>
    </row>
    <row r="288" spans="1:10" s="236" customFormat="1" ht="15.75" x14ac:dyDescent="0.25">
      <c r="A288" s="239"/>
      <c r="B288" s="337"/>
      <c r="C288" s="338"/>
      <c r="D288" s="338"/>
      <c r="E288" s="338"/>
      <c r="F288" s="338"/>
      <c r="G288" s="339"/>
      <c r="H288" s="239"/>
      <c r="I288" s="239"/>
      <c r="J288" s="235"/>
    </row>
    <row r="289" spans="1:10" s="236" customFormat="1" ht="15.75" x14ac:dyDescent="0.25">
      <c r="A289" s="239"/>
      <c r="B289" s="422" t="s">
        <v>461</v>
      </c>
      <c r="C289" s="423"/>
      <c r="D289" s="423"/>
      <c r="E289" s="423"/>
      <c r="F289" s="423"/>
      <c r="G289" s="424"/>
      <c r="H289" s="239"/>
      <c r="I289" s="239"/>
      <c r="J289" s="235"/>
    </row>
    <row r="290" spans="1:10" s="236" customFormat="1" ht="15.75" x14ac:dyDescent="0.25">
      <c r="A290" s="239"/>
      <c r="B290" s="242"/>
      <c r="C290" s="242"/>
      <c r="D290" s="320">
        <f>151.5*0.1</f>
        <v>15.15</v>
      </c>
      <c r="E290" s="319" t="s">
        <v>15</v>
      </c>
      <c r="F290" s="242"/>
      <c r="G290" s="242"/>
      <c r="H290" s="239"/>
      <c r="I290" s="239"/>
      <c r="J290" s="235"/>
    </row>
    <row r="291" spans="1:10" s="236" customFormat="1" ht="15.75" x14ac:dyDescent="0.25">
      <c r="A291" s="239"/>
      <c r="B291" s="303"/>
      <c r="C291" s="304"/>
      <c r="D291" s="304"/>
      <c r="E291" s="304"/>
      <c r="F291" s="304"/>
      <c r="G291" s="305"/>
      <c r="H291" s="239"/>
      <c r="I291" s="239"/>
      <c r="J291" s="235"/>
    </row>
    <row r="292" spans="1:10" s="236" customFormat="1" ht="15.75" x14ac:dyDescent="0.25">
      <c r="A292" s="239"/>
      <c r="B292" s="425" t="s">
        <v>30</v>
      </c>
      <c r="C292" s="425"/>
      <c r="D292" s="425"/>
      <c r="E292" s="306">
        <v>0</v>
      </c>
      <c r="F292" s="307" t="s">
        <v>15</v>
      </c>
      <c r="G292" s="308"/>
      <c r="H292" s="239"/>
      <c r="I292" s="239"/>
      <c r="J292" s="235"/>
    </row>
    <row r="293" spans="1:10" s="236" customFormat="1" ht="15.75" x14ac:dyDescent="0.25">
      <c r="A293" s="239"/>
      <c r="B293" s="426"/>
      <c r="C293" s="426"/>
      <c r="D293" s="426"/>
      <c r="E293" s="426"/>
      <c r="F293" s="426"/>
      <c r="G293" s="426"/>
      <c r="H293" s="239"/>
      <c r="I293" s="239"/>
      <c r="J293" s="235"/>
    </row>
    <row r="294" spans="1:10" s="236" customFormat="1" ht="15.75" x14ac:dyDescent="0.25">
      <c r="A294" s="239"/>
      <c r="B294" s="364" t="s">
        <v>17</v>
      </c>
      <c r="C294" s="335"/>
      <c r="D294" s="335"/>
      <c r="E294" s="335"/>
      <c r="F294" s="335"/>
      <c r="G294" s="311"/>
      <c r="H294" s="239"/>
      <c r="I294" s="239"/>
      <c r="J294" s="235"/>
    </row>
    <row r="295" spans="1:10" s="236" customFormat="1" ht="15.75" x14ac:dyDescent="0.25">
      <c r="A295" s="239"/>
      <c r="B295" s="312"/>
      <c r="C295" s="313">
        <f>D290</f>
        <v>15.15</v>
      </c>
      <c r="D295" s="314" t="s">
        <v>18</v>
      </c>
      <c r="E295" s="313">
        <f>E292</f>
        <v>0</v>
      </c>
      <c r="F295" s="314" t="s">
        <v>19</v>
      </c>
      <c r="G295" s="313">
        <f>C295-E295</f>
        <v>15.15</v>
      </c>
      <c r="H295" s="239"/>
      <c r="I295" s="239"/>
      <c r="J295" s="235"/>
    </row>
    <row r="296" spans="1:10" s="236" customFormat="1" ht="15.75" x14ac:dyDescent="0.25">
      <c r="A296" s="239"/>
      <c r="B296" s="312"/>
      <c r="C296" s="315"/>
      <c r="D296" s="315"/>
      <c r="E296" s="315"/>
      <c r="F296" s="315"/>
      <c r="G296" s="316"/>
      <c r="H296" s="239"/>
      <c r="I296" s="239"/>
      <c r="J296" s="235"/>
    </row>
    <row r="297" spans="1:10" s="236" customFormat="1" ht="15.75" x14ac:dyDescent="0.25">
      <c r="A297" s="239"/>
      <c r="B297" s="427" t="s">
        <v>462</v>
      </c>
      <c r="C297" s="428"/>
      <c r="D297" s="428"/>
      <c r="E297" s="428"/>
      <c r="F297" s="317">
        <f>G295</f>
        <v>15.15</v>
      </c>
      <c r="G297" s="335" t="s">
        <v>15</v>
      </c>
      <c r="H297" s="239"/>
      <c r="I297" s="239"/>
      <c r="J297" s="235"/>
    </row>
    <row r="298" spans="1:10" s="236" customFormat="1" ht="15.75" x14ac:dyDescent="0.25">
      <c r="A298" s="239"/>
      <c r="B298" s="341"/>
      <c r="C298" s="244"/>
      <c r="D298" s="244"/>
      <c r="E298" s="256"/>
      <c r="F298" s="244"/>
      <c r="G298" s="250"/>
      <c r="H298" s="239"/>
      <c r="I298" s="239"/>
      <c r="J298" s="235"/>
    </row>
    <row r="299" spans="1:10" s="236" customFormat="1" ht="15.75" x14ac:dyDescent="0.25">
      <c r="A299" s="239"/>
      <c r="B299" s="417"/>
      <c r="C299" s="244"/>
      <c r="D299" s="244"/>
      <c r="E299" s="256"/>
      <c r="F299" s="244"/>
      <c r="G299" s="250"/>
      <c r="H299" s="239"/>
      <c r="I299" s="239"/>
      <c r="J299" s="235"/>
    </row>
    <row r="300" spans="1:10" s="236" customFormat="1" ht="15.75" x14ac:dyDescent="0.25">
      <c r="A300" s="239"/>
      <c r="B300" s="417"/>
      <c r="C300" s="244"/>
      <c r="D300" s="244"/>
      <c r="E300" s="256"/>
      <c r="F300" s="244"/>
      <c r="G300" s="250"/>
      <c r="H300" s="239"/>
      <c r="I300" s="239"/>
      <c r="J300" s="235"/>
    </row>
    <row r="301" spans="1:10" s="236" customFormat="1" ht="15.75" x14ac:dyDescent="0.25">
      <c r="A301" s="239"/>
      <c r="B301" s="421"/>
      <c r="C301" s="244"/>
      <c r="D301" s="244"/>
      <c r="E301" s="256"/>
      <c r="F301" s="244"/>
      <c r="G301" s="250"/>
      <c r="H301" s="239"/>
      <c r="I301" s="239"/>
      <c r="J301" s="235"/>
    </row>
    <row r="302" spans="1:10" s="236" customFormat="1" ht="15.75" x14ac:dyDescent="0.25">
      <c r="A302" s="239"/>
      <c r="B302" s="421"/>
      <c r="C302" s="244"/>
      <c r="D302" s="244"/>
      <c r="E302" s="256"/>
      <c r="F302" s="244"/>
      <c r="G302" s="250"/>
      <c r="H302" s="239"/>
      <c r="I302" s="239"/>
      <c r="J302" s="235"/>
    </row>
    <row r="303" spans="1:10" s="236" customFormat="1" ht="15.75" x14ac:dyDescent="0.25">
      <c r="A303" s="239"/>
      <c r="B303" s="421"/>
      <c r="C303" s="244"/>
      <c r="D303" s="244"/>
      <c r="E303" s="256"/>
      <c r="F303" s="244"/>
      <c r="G303" s="250"/>
      <c r="H303" s="239"/>
      <c r="I303" s="239"/>
      <c r="J303" s="235"/>
    </row>
    <row r="304" spans="1:10" s="236" customFormat="1" ht="15.75" x14ac:dyDescent="0.25">
      <c r="A304" s="239"/>
      <c r="B304" s="421"/>
      <c r="C304" s="244"/>
      <c r="D304" s="244"/>
      <c r="E304" s="256"/>
      <c r="F304" s="244"/>
      <c r="G304" s="250"/>
      <c r="H304" s="239"/>
      <c r="I304" s="239"/>
      <c r="J304" s="235"/>
    </row>
    <row r="305" spans="1:10" s="236" customFormat="1" ht="15.75" x14ac:dyDescent="0.25">
      <c r="A305" s="239"/>
      <c r="B305" s="421"/>
      <c r="C305" s="244"/>
      <c r="D305" s="244"/>
      <c r="E305" s="256"/>
      <c r="F305" s="244"/>
      <c r="G305" s="250"/>
      <c r="H305" s="239"/>
      <c r="I305" s="239"/>
      <c r="J305" s="235"/>
    </row>
    <row r="306" spans="1:10" s="236" customFormat="1" ht="15.75" x14ac:dyDescent="0.25">
      <c r="A306" s="239"/>
      <c r="B306" s="421"/>
      <c r="C306" s="244"/>
      <c r="D306" s="244"/>
      <c r="E306" s="256"/>
      <c r="F306" s="244"/>
      <c r="G306" s="250"/>
      <c r="H306" s="239"/>
      <c r="I306" s="239"/>
      <c r="J306" s="235"/>
    </row>
    <row r="307" spans="1:10" s="236" customFormat="1" ht="15.75" x14ac:dyDescent="0.25">
      <c r="A307" s="239"/>
      <c r="B307" s="417"/>
      <c r="C307" s="244"/>
      <c r="D307" s="244"/>
      <c r="E307" s="256"/>
      <c r="F307" s="244"/>
      <c r="G307" s="250"/>
      <c r="H307" s="239"/>
      <c r="I307" s="239"/>
      <c r="J307" s="235"/>
    </row>
    <row r="308" spans="1:10" s="236" customFormat="1" ht="15.75" x14ac:dyDescent="0.25">
      <c r="A308" s="239"/>
      <c r="B308" s="417"/>
      <c r="C308" s="244"/>
      <c r="D308" s="244"/>
      <c r="E308" s="256"/>
      <c r="F308" s="244"/>
      <c r="G308" s="250"/>
      <c r="H308" s="239"/>
      <c r="I308" s="239"/>
      <c r="J308" s="235"/>
    </row>
    <row r="309" spans="1:10" s="236" customFormat="1" ht="15.75" x14ac:dyDescent="0.25">
      <c r="A309" s="239"/>
      <c r="B309" s="417"/>
      <c r="C309" s="244"/>
      <c r="D309" s="244"/>
      <c r="E309" s="256"/>
      <c r="F309" s="244"/>
      <c r="G309" s="250"/>
      <c r="H309" s="239"/>
      <c r="I309" s="239"/>
      <c r="J309" s="235"/>
    </row>
    <row r="310" spans="1:10" s="236" customFormat="1" ht="15.75" x14ac:dyDescent="0.25">
      <c r="A310" s="239"/>
      <c r="B310" s="417"/>
      <c r="C310" s="244"/>
      <c r="D310" s="244"/>
      <c r="E310" s="256"/>
      <c r="F310" s="244"/>
      <c r="G310" s="250"/>
      <c r="H310" s="239"/>
      <c r="I310" s="239"/>
      <c r="J310" s="235"/>
    </row>
    <row r="311" spans="1:10" s="236" customFormat="1" ht="15.75" x14ac:dyDescent="0.25">
      <c r="A311" s="239"/>
      <c r="B311" s="341"/>
      <c r="C311" s="244"/>
      <c r="D311" s="244"/>
      <c r="E311" s="256"/>
      <c r="F311" s="244"/>
      <c r="G311" s="250"/>
      <c r="H311" s="239"/>
      <c r="I311" s="239"/>
      <c r="J311" s="235"/>
    </row>
    <row r="312" spans="1:10" s="236" customFormat="1" ht="15.75" x14ac:dyDescent="0.25">
      <c r="A312" s="239"/>
      <c r="B312" s="341"/>
      <c r="C312" s="244"/>
      <c r="D312" s="244"/>
      <c r="E312" s="256"/>
      <c r="F312" s="244"/>
      <c r="G312" s="250"/>
      <c r="H312" s="239"/>
      <c r="I312" s="239"/>
      <c r="J312" s="235"/>
    </row>
    <row r="313" spans="1:10" s="236" customFormat="1" ht="15.75" x14ac:dyDescent="0.25">
      <c r="A313" s="239"/>
      <c r="B313" s="341"/>
      <c r="C313" s="244"/>
      <c r="D313" s="244"/>
      <c r="E313" s="256"/>
      <c r="F313" s="244"/>
      <c r="G313" s="250"/>
      <c r="H313" s="239"/>
      <c r="I313" s="239"/>
      <c r="J313" s="235"/>
    </row>
    <row r="314" spans="1:10" s="236" customFormat="1" ht="15.75" x14ac:dyDescent="0.25">
      <c r="A314" s="239"/>
      <c r="B314" s="341"/>
      <c r="C314" s="244"/>
      <c r="D314" s="244"/>
      <c r="E314" s="256"/>
      <c r="F314" s="244"/>
      <c r="G314" s="250"/>
      <c r="H314" s="239"/>
      <c r="I314" s="239"/>
      <c r="J314" s="235"/>
    </row>
    <row r="315" spans="1:10" s="236" customFormat="1" ht="15.75" x14ac:dyDescent="0.25">
      <c r="A315" s="239"/>
      <c r="B315" s="341"/>
      <c r="C315" s="244"/>
      <c r="D315" s="244"/>
      <c r="E315" s="256"/>
      <c r="F315" s="244"/>
      <c r="G315" s="250"/>
      <c r="H315" s="239"/>
      <c r="I315" s="239"/>
      <c r="J315" s="235"/>
    </row>
    <row r="316" spans="1:10" s="236" customFormat="1" ht="15.75" x14ac:dyDescent="0.25">
      <c r="A316" s="239"/>
      <c r="B316" s="341"/>
      <c r="C316" s="244"/>
      <c r="D316" s="244"/>
      <c r="E316" s="256"/>
      <c r="F316" s="244"/>
      <c r="G316" s="250"/>
      <c r="H316" s="239"/>
      <c r="I316" s="239"/>
      <c r="J316" s="235"/>
    </row>
    <row r="317" spans="1:10" s="236" customFormat="1" ht="15.75" x14ac:dyDescent="0.25">
      <c r="A317" s="239"/>
      <c r="B317" s="341"/>
      <c r="C317" s="244"/>
      <c r="D317" s="244"/>
      <c r="E317" s="256"/>
      <c r="F317" s="244"/>
      <c r="G317" s="250"/>
      <c r="H317" s="239"/>
      <c r="I317" s="239"/>
      <c r="J317" s="235"/>
    </row>
    <row r="318" spans="1:10" s="236" customFormat="1" ht="15.75" x14ac:dyDescent="0.25">
      <c r="A318" s="239"/>
      <c r="B318" s="341"/>
      <c r="C318" s="244"/>
      <c r="D318" s="244"/>
      <c r="E318" s="256"/>
      <c r="F318" s="244"/>
      <c r="G318" s="250"/>
      <c r="H318" s="239"/>
      <c r="I318" s="239"/>
      <c r="J318" s="235"/>
    </row>
    <row r="319" spans="1:10" s="236" customFormat="1" ht="15.75" x14ac:dyDescent="0.25">
      <c r="A319" s="239"/>
      <c r="B319" s="341"/>
      <c r="C319" s="244"/>
      <c r="D319" s="244"/>
      <c r="E319" s="256"/>
      <c r="F319" s="244"/>
      <c r="G319" s="250"/>
      <c r="H319" s="239"/>
      <c r="I319" s="239"/>
      <c r="J319" s="235"/>
    </row>
    <row r="320" spans="1:10" s="236" customFormat="1" ht="15.75" x14ac:dyDescent="0.25">
      <c r="A320" s="239"/>
      <c r="B320" s="341"/>
      <c r="C320" s="244"/>
      <c r="D320" s="244"/>
      <c r="E320" s="256"/>
      <c r="F320" s="244"/>
      <c r="G320" s="250"/>
      <c r="H320" s="239"/>
      <c r="I320" s="239"/>
      <c r="J320" s="235"/>
    </row>
    <row r="321" spans="1:10" s="236" customFormat="1" ht="15.75" x14ac:dyDescent="0.25">
      <c r="A321" s="239"/>
      <c r="B321" s="341"/>
      <c r="C321" s="244"/>
      <c r="D321" s="244"/>
      <c r="E321" s="256"/>
      <c r="F321" s="244"/>
      <c r="G321" s="250"/>
      <c r="H321" s="239"/>
      <c r="I321" s="239"/>
      <c r="J321" s="235"/>
    </row>
    <row r="322" spans="1:10" ht="15.75" x14ac:dyDescent="0.25">
      <c r="A322" s="15"/>
      <c r="B322" s="201"/>
      <c r="C322" s="20"/>
      <c r="D322" s="20"/>
      <c r="E322" s="35"/>
      <c r="F322" s="20"/>
      <c r="G322" s="32"/>
      <c r="H322" s="15"/>
      <c r="I322" s="15"/>
      <c r="J322" s="3"/>
    </row>
    <row r="323" spans="1:10" ht="15.75" hidden="1" x14ac:dyDescent="0.25">
      <c r="A323" s="133" t="s">
        <v>178</v>
      </c>
      <c r="B323" s="160" t="s">
        <v>179</v>
      </c>
      <c r="C323" s="161"/>
      <c r="D323" s="161"/>
      <c r="E323" s="161"/>
      <c r="F323" s="161"/>
      <c r="G323" s="161"/>
      <c r="H323" s="13" t="s">
        <v>40</v>
      </c>
      <c r="I323" s="14">
        <f>D337</f>
        <v>0</v>
      </c>
      <c r="J323" s="3"/>
    </row>
    <row r="324" spans="1:10" ht="15.75" hidden="1" x14ac:dyDescent="0.25">
      <c r="A324" s="15"/>
      <c r="B324" s="129"/>
      <c r="C324" s="135"/>
      <c r="D324" s="135"/>
      <c r="E324" s="135"/>
      <c r="F324" s="135"/>
      <c r="G324" s="136"/>
      <c r="H324" s="15"/>
      <c r="I324" s="15"/>
      <c r="J324" s="3"/>
    </row>
    <row r="325" spans="1:10" ht="15.75" hidden="1" customHeight="1" x14ac:dyDescent="0.25">
      <c r="A325" s="15"/>
      <c r="B325" s="87" t="s">
        <v>180</v>
      </c>
      <c r="C325" s="75"/>
      <c r="D325" s="75"/>
      <c r="E325" s="122"/>
      <c r="F325" s="122"/>
      <c r="G325" s="123"/>
      <c r="J325" s="3"/>
    </row>
    <row r="326" spans="1:10" ht="15.75" hidden="1" x14ac:dyDescent="0.25">
      <c r="A326" s="15"/>
      <c r="B326" s="61" t="s">
        <v>181</v>
      </c>
      <c r="C326" s="46"/>
      <c r="D326" s="46"/>
      <c r="E326" s="46"/>
      <c r="F326" s="46"/>
      <c r="G326" s="118"/>
      <c r="H326" s="15"/>
      <c r="I326" s="15"/>
      <c r="J326" s="3"/>
    </row>
    <row r="327" spans="1:10" ht="15.75" hidden="1" x14ac:dyDescent="0.25">
      <c r="A327" s="15"/>
      <c r="B327" s="134">
        <v>0</v>
      </c>
      <c r="C327" s="46">
        <v>8.27</v>
      </c>
      <c r="D327" s="46" t="s">
        <v>19</v>
      </c>
      <c r="E327" s="46">
        <f>B327*C327</f>
        <v>0</v>
      </c>
      <c r="F327" s="46"/>
      <c r="G327" s="118"/>
      <c r="H327" s="15"/>
      <c r="I327" s="15"/>
      <c r="J327" s="3"/>
    </row>
    <row r="328" spans="1:10" ht="15.75" hidden="1" x14ac:dyDescent="0.25">
      <c r="A328" s="15"/>
      <c r="B328" s="134"/>
      <c r="C328" s="46"/>
      <c r="D328" s="46"/>
      <c r="E328" s="46"/>
      <c r="F328" s="46"/>
      <c r="G328" s="118"/>
      <c r="H328" s="15"/>
      <c r="I328" s="15"/>
      <c r="J328" s="3"/>
    </row>
    <row r="329" spans="1:10" ht="15.75" hidden="1" x14ac:dyDescent="0.25">
      <c r="A329" s="15"/>
      <c r="B329" s="53" t="s">
        <v>215</v>
      </c>
      <c r="C329" s="54"/>
      <c r="D329" s="54">
        <f>E327</f>
        <v>0</v>
      </c>
      <c r="E329" s="54" t="s">
        <v>40</v>
      </c>
      <c r="G329" s="118"/>
      <c r="H329" s="15"/>
      <c r="I329" s="15"/>
      <c r="J329" s="3"/>
    </row>
    <row r="330" spans="1:10" ht="15.75" hidden="1" x14ac:dyDescent="0.25">
      <c r="A330" s="15"/>
      <c r="B330" s="62"/>
      <c r="C330" s="103"/>
      <c r="D330" s="103"/>
      <c r="E330" s="103"/>
      <c r="F330" s="103"/>
      <c r="G330" s="118"/>
      <c r="H330" s="15"/>
      <c r="I330" s="15"/>
      <c r="J330" s="3"/>
    </row>
    <row r="331" spans="1:10" ht="15.75" hidden="1" x14ac:dyDescent="0.25">
      <c r="A331" s="15"/>
      <c r="B331" s="108" t="s">
        <v>209</v>
      </c>
      <c r="C331" s="37"/>
      <c r="D331" s="37"/>
      <c r="E331" s="37"/>
      <c r="F331" s="37"/>
      <c r="G331" s="37"/>
      <c r="H331" s="15"/>
      <c r="I331" s="15"/>
      <c r="J331" s="3"/>
    </row>
    <row r="332" spans="1:10" ht="15.75" hidden="1" x14ac:dyDescent="0.25">
      <c r="A332" s="15"/>
      <c r="B332" s="61" t="s">
        <v>214</v>
      </c>
      <c r="C332" s="46"/>
      <c r="D332" s="46"/>
      <c r="E332" s="46"/>
      <c r="F332" s="37"/>
      <c r="G332" s="37"/>
      <c r="H332" s="15"/>
      <c r="I332" s="15"/>
      <c r="J332" s="3"/>
    </row>
    <row r="333" spans="1:10" ht="15.75" hidden="1" x14ac:dyDescent="0.25">
      <c r="A333" s="15"/>
      <c r="B333" s="134">
        <v>0</v>
      </c>
      <c r="C333" s="46">
        <v>4.0999999999999996</v>
      </c>
      <c r="D333" s="46" t="s">
        <v>19</v>
      </c>
      <c r="E333" s="107">
        <f>B333*C333</f>
        <v>0</v>
      </c>
      <c r="F333" s="106" t="s">
        <v>40</v>
      </c>
      <c r="H333" s="15"/>
      <c r="I333" s="15"/>
      <c r="J333" s="3"/>
    </row>
    <row r="334" spans="1:10" ht="15.75" hidden="1" x14ac:dyDescent="0.25">
      <c r="A334" s="15"/>
      <c r="B334" s="36"/>
      <c r="C334" s="37"/>
      <c r="D334" s="37"/>
      <c r="E334" s="37"/>
      <c r="F334" s="37"/>
      <c r="G334" s="37"/>
      <c r="H334" s="15"/>
      <c r="I334" s="15"/>
      <c r="J334" s="3"/>
    </row>
    <row r="335" spans="1:10" ht="15.75" hidden="1" x14ac:dyDescent="0.25">
      <c r="A335" s="15"/>
      <c r="B335" s="53" t="s">
        <v>215</v>
      </c>
      <c r="C335" s="54"/>
      <c r="D335" s="54">
        <f>E333</f>
        <v>0</v>
      </c>
      <c r="E335" s="54" t="s">
        <v>40</v>
      </c>
      <c r="G335" s="106"/>
      <c r="H335" s="15"/>
      <c r="I335" s="15"/>
      <c r="J335" s="3"/>
    </row>
    <row r="336" spans="1:10" ht="15.75" hidden="1" x14ac:dyDescent="0.25">
      <c r="A336" s="15"/>
      <c r="B336" s="62"/>
      <c r="C336" s="103"/>
      <c r="D336" s="103"/>
      <c r="E336" s="103"/>
      <c r="F336" s="103"/>
      <c r="G336" s="118"/>
      <c r="H336" s="15"/>
      <c r="I336" s="15"/>
      <c r="J336" s="3"/>
    </row>
    <row r="337" spans="1:10" ht="15.75" hidden="1" x14ac:dyDescent="0.25">
      <c r="A337" s="15"/>
      <c r="B337" s="62" t="s">
        <v>216</v>
      </c>
      <c r="C337" s="103"/>
      <c r="D337" s="103">
        <f>SUM(D329,D335)</f>
        <v>0</v>
      </c>
      <c r="E337" s="113" t="s">
        <v>40</v>
      </c>
      <c r="F337" s="103"/>
      <c r="G337" s="118"/>
      <c r="H337" s="15"/>
      <c r="I337" s="15"/>
      <c r="J337" s="3"/>
    </row>
    <row r="338" spans="1:10" ht="15.75" hidden="1" x14ac:dyDescent="0.25">
      <c r="A338" s="15"/>
      <c r="B338" s="62"/>
      <c r="C338" s="103"/>
      <c r="D338" s="103"/>
      <c r="E338" s="113"/>
      <c r="F338" s="103"/>
      <c r="G338" s="118"/>
      <c r="H338" s="15"/>
      <c r="I338" s="15"/>
      <c r="J338" s="3"/>
    </row>
    <row r="339" spans="1:10" ht="22.5" hidden="1" customHeight="1" x14ac:dyDescent="0.25">
      <c r="A339" s="280" t="s">
        <v>182</v>
      </c>
      <c r="B339" s="283" t="s">
        <v>183</v>
      </c>
      <c r="C339" s="284"/>
      <c r="D339" s="284"/>
      <c r="E339" s="284"/>
      <c r="F339" s="284"/>
      <c r="G339" s="284"/>
      <c r="H339" s="237" t="s">
        <v>15</v>
      </c>
      <c r="I339" s="238">
        <f>D392</f>
        <v>3.58</v>
      </c>
      <c r="J339" s="3"/>
    </row>
    <row r="340" spans="1:10" s="215" customFormat="1" ht="22.5" hidden="1" customHeight="1" x14ac:dyDescent="0.25">
      <c r="A340" s="209"/>
      <c r="B340" s="210"/>
      <c r="C340" s="211"/>
      <c r="D340" s="211"/>
      <c r="E340" s="211"/>
      <c r="F340" s="211"/>
      <c r="G340" s="211"/>
      <c r="H340" s="212"/>
      <c r="I340" s="213"/>
      <c r="J340" s="214"/>
    </row>
    <row r="341" spans="1:10" ht="15.75" hidden="1" x14ac:dyDescent="0.25">
      <c r="A341" s="167"/>
      <c r="B341" s="102" t="s">
        <v>191</v>
      </c>
      <c r="C341" s="169"/>
      <c r="D341" s="169"/>
      <c r="E341" s="169"/>
      <c r="F341" s="169"/>
      <c r="G341" s="170"/>
      <c r="H341" s="167"/>
      <c r="I341" s="167"/>
      <c r="J341" s="3"/>
    </row>
    <row r="342" spans="1:10" ht="15.75" hidden="1" x14ac:dyDescent="0.25">
      <c r="A342" s="167"/>
      <c r="B342" s="171" t="s">
        <v>180</v>
      </c>
      <c r="C342" s="172"/>
      <c r="D342" s="172"/>
      <c r="E342" s="173"/>
      <c r="F342" s="173"/>
      <c r="G342" s="170"/>
      <c r="H342" s="167"/>
      <c r="I342" s="167"/>
      <c r="J342" s="3"/>
    </row>
    <row r="343" spans="1:10" ht="15.75" hidden="1" x14ac:dyDescent="0.25">
      <c r="A343" s="167"/>
      <c r="B343" s="174" t="s">
        <v>184</v>
      </c>
      <c r="C343" s="175"/>
      <c r="D343" s="175"/>
      <c r="E343" s="175"/>
      <c r="F343" s="175"/>
      <c r="G343" s="170"/>
      <c r="H343" s="167"/>
      <c r="I343" s="167"/>
      <c r="J343" s="3"/>
    </row>
    <row r="344" spans="1:10" ht="15.75" hidden="1" x14ac:dyDescent="0.25">
      <c r="A344" s="167"/>
      <c r="B344" s="176">
        <v>0</v>
      </c>
      <c r="C344" s="175">
        <v>0.85</v>
      </c>
      <c r="D344" s="175" t="s">
        <v>19</v>
      </c>
      <c r="E344" s="175">
        <f>B344*C344</f>
        <v>0</v>
      </c>
      <c r="F344" s="175"/>
      <c r="G344" s="170"/>
      <c r="H344" s="167"/>
      <c r="I344" s="167"/>
      <c r="J344" s="3"/>
    </row>
    <row r="345" spans="1:10" ht="15.75" hidden="1" x14ac:dyDescent="0.25">
      <c r="A345" s="167"/>
      <c r="B345" s="168"/>
      <c r="C345" s="169"/>
      <c r="D345" s="169"/>
      <c r="E345" s="169"/>
      <c r="F345" s="169"/>
      <c r="G345" s="170"/>
      <c r="H345" s="167"/>
      <c r="I345" s="167"/>
      <c r="J345" s="3"/>
    </row>
    <row r="346" spans="1:10" ht="15.75" hidden="1" x14ac:dyDescent="0.25">
      <c r="A346" s="167"/>
      <c r="B346" s="177" t="s">
        <v>189</v>
      </c>
      <c r="C346" s="178"/>
      <c r="D346" s="178"/>
      <c r="E346" s="178">
        <f>E344</f>
        <v>0</v>
      </c>
      <c r="F346" s="178" t="s">
        <v>15</v>
      </c>
      <c r="G346" s="179"/>
      <c r="H346" s="167"/>
      <c r="I346" s="167"/>
      <c r="J346" s="3"/>
    </row>
    <row r="347" spans="1:10" ht="15.75" hidden="1" x14ac:dyDescent="0.25">
      <c r="A347" s="167"/>
      <c r="B347" s="168"/>
      <c r="C347" s="169"/>
      <c r="D347" s="169"/>
      <c r="E347" s="169"/>
      <c r="F347" s="169"/>
      <c r="G347" s="170"/>
      <c r="H347" s="167"/>
      <c r="I347" s="167"/>
      <c r="J347" s="3"/>
    </row>
    <row r="348" spans="1:10" ht="15.75" hidden="1" x14ac:dyDescent="0.25">
      <c r="A348" s="167"/>
      <c r="B348" s="180" t="s">
        <v>185</v>
      </c>
      <c r="C348" s="169"/>
      <c r="D348" s="169"/>
      <c r="E348" s="169"/>
      <c r="F348" s="169"/>
      <c r="G348" s="170"/>
      <c r="H348" s="167"/>
      <c r="I348" s="167"/>
      <c r="J348" s="3"/>
    </row>
    <row r="349" spans="1:10" ht="15.75" hidden="1" x14ac:dyDescent="0.25">
      <c r="A349" s="167"/>
      <c r="B349" s="181" t="s">
        <v>192</v>
      </c>
      <c r="C349" s="169"/>
      <c r="D349" s="169"/>
      <c r="E349" s="169"/>
      <c r="F349" s="169"/>
      <c r="G349" s="170"/>
      <c r="H349" s="167"/>
      <c r="I349" s="167"/>
      <c r="J349" s="3"/>
    </row>
    <row r="350" spans="1:10" ht="15.75" hidden="1" x14ac:dyDescent="0.25">
      <c r="A350" s="167"/>
      <c r="B350" s="181" t="s">
        <v>186</v>
      </c>
      <c r="C350" s="169"/>
      <c r="D350" s="169"/>
      <c r="E350" s="169"/>
      <c r="F350" s="169"/>
      <c r="G350" s="170"/>
      <c r="H350" s="167"/>
      <c r="I350" s="167"/>
      <c r="J350" s="3"/>
    </row>
    <row r="351" spans="1:10" ht="15.75" hidden="1" x14ac:dyDescent="0.25">
      <c r="A351" s="167"/>
      <c r="B351" s="182">
        <v>0</v>
      </c>
      <c r="C351" s="169" t="s">
        <v>122</v>
      </c>
      <c r="D351" s="169"/>
      <c r="E351" s="169"/>
      <c r="F351" s="169"/>
      <c r="G351" s="170"/>
      <c r="H351" s="167"/>
      <c r="I351" s="167"/>
      <c r="J351" s="3"/>
    </row>
    <row r="352" spans="1:10" ht="15.75" hidden="1" x14ac:dyDescent="0.25">
      <c r="A352" s="167"/>
      <c r="B352" s="168"/>
      <c r="C352" s="169"/>
      <c r="D352" s="169"/>
      <c r="E352" s="169"/>
      <c r="F352" s="169"/>
      <c r="G352" s="170"/>
      <c r="H352" s="167"/>
      <c r="I352" s="167"/>
      <c r="J352" s="3"/>
    </row>
    <row r="353" spans="1:10" ht="15.75" hidden="1" x14ac:dyDescent="0.25">
      <c r="A353" s="167"/>
      <c r="B353" s="181" t="s">
        <v>188</v>
      </c>
      <c r="C353" s="169"/>
      <c r="D353" s="169"/>
      <c r="E353" s="169"/>
      <c r="F353" s="169"/>
      <c r="G353" s="170"/>
      <c r="H353" s="167"/>
      <c r="I353" s="167"/>
      <c r="J353" s="3"/>
    </row>
    <row r="354" spans="1:10" ht="15.75" hidden="1" x14ac:dyDescent="0.25">
      <c r="A354" s="167"/>
      <c r="B354" s="181" t="s">
        <v>186</v>
      </c>
      <c r="C354" s="169"/>
      <c r="D354" s="169"/>
      <c r="E354" s="169"/>
      <c r="F354" s="169"/>
      <c r="G354" s="170"/>
      <c r="H354" s="167"/>
      <c r="I354" s="167"/>
      <c r="J354" s="3"/>
    </row>
    <row r="355" spans="1:10" ht="15.75" hidden="1" x14ac:dyDescent="0.25">
      <c r="A355" s="167"/>
      <c r="B355" s="182">
        <v>0</v>
      </c>
      <c r="C355" s="169" t="s">
        <v>122</v>
      </c>
      <c r="D355" s="169"/>
      <c r="E355" s="169"/>
      <c r="F355" s="169"/>
      <c r="G355" s="170"/>
      <c r="H355" s="167"/>
      <c r="I355" s="167"/>
      <c r="J355" s="3"/>
    </row>
    <row r="356" spans="1:10" ht="15.75" hidden="1" x14ac:dyDescent="0.25">
      <c r="A356" s="167"/>
      <c r="B356" s="168"/>
      <c r="C356" s="169"/>
      <c r="D356" s="169"/>
      <c r="E356" s="169"/>
      <c r="F356" s="169"/>
      <c r="G356" s="170"/>
      <c r="H356" s="167"/>
      <c r="I356" s="167"/>
      <c r="J356" s="3"/>
    </row>
    <row r="357" spans="1:10" ht="15.75" hidden="1" x14ac:dyDescent="0.25">
      <c r="A357" s="167"/>
      <c r="B357" s="181" t="s">
        <v>187</v>
      </c>
      <c r="C357" s="169"/>
      <c r="D357" s="169"/>
      <c r="E357" s="169"/>
      <c r="F357" s="169"/>
      <c r="G357" s="170"/>
      <c r="H357" s="167"/>
      <c r="I357" s="167"/>
      <c r="J357" s="3"/>
    </row>
    <row r="358" spans="1:10" ht="15.75" hidden="1" x14ac:dyDescent="0.25">
      <c r="A358" s="167"/>
      <c r="B358" s="181" t="s">
        <v>186</v>
      </c>
      <c r="C358" s="169"/>
      <c r="D358" s="169"/>
      <c r="E358" s="169"/>
      <c r="F358" s="169"/>
      <c r="G358" s="170"/>
      <c r="H358" s="167"/>
      <c r="I358" s="167"/>
      <c r="J358" s="3"/>
    </row>
    <row r="359" spans="1:10" ht="15.75" hidden="1" x14ac:dyDescent="0.25">
      <c r="A359" s="167"/>
      <c r="B359" s="182">
        <v>0</v>
      </c>
      <c r="C359" s="169" t="s">
        <v>122</v>
      </c>
      <c r="D359" s="169"/>
      <c r="E359" s="169"/>
      <c r="F359" s="169"/>
      <c r="G359" s="170"/>
      <c r="H359" s="167"/>
      <c r="I359" s="167"/>
      <c r="J359" s="3"/>
    </row>
    <row r="360" spans="1:10" ht="15.75" hidden="1" x14ac:dyDescent="0.25">
      <c r="A360" s="167"/>
      <c r="B360" s="168"/>
      <c r="C360" s="169"/>
      <c r="D360" s="169"/>
      <c r="E360" s="169"/>
      <c r="F360" s="169"/>
      <c r="G360" s="170"/>
      <c r="H360" s="167"/>
      <c r="I360" s="167"/>
      <c r="J360" s="3"/>
    </row>
    <row r="361" spans="1:10" ht="15.75" hidden="1" x14ac:dyDescent="0.25">
      <c r="A361" s="167"/>
      <c r="B361" s="174" t="s">
        <v>184</v>
      </c>
      <c r="C361" s="175"/>
      <c r="D361" s="175"/>
      <c r="E361" s="175"/>
      <c r="F361" s="175"/>
      <c r="G361" s="170"/>
      <c r="H361" s="167"/>
      <c r="I361" s="167"/>
      <c r="J361" s="3"/>
    </row>
    <row r="362" spans="1:10" ht="15.75" hidden="1" x14ac:dyDescent="0.25">
      <c r="A362" s="167"/>
      <c r="B362" s="176">
        <f>B351+B355+B359</f>
        <v>0</v>
      </c>
      <c r="C362" s="183">
        <v>0.14199999999999999</v>
      </c>
      <c r="D362" s="175" t="s">
        <v>19</v>
      </c>
      <c r="E362" s="175">
        <f>B362*C362</f>
        <v>0</v>
      </c>
      <c r="F362" s="175"/>
      <c r="G362" s="170"/>
      <c r="H362" s="167"/>
      <c r="I362" s="167"/>
      <c r="J362" s="3"/>
    </row>
    <row r="363" spans="1:10" ht="15.75" hidden="1" x14ac:dyDescent="0.25">
      <c r="A363" s="167"/>
      <c r="B363" s="168"/>
      <c r="C363" s="169"/>
      <c r="D363" s="169"/>
      <c r="E363" s="169"/>
      <c r="F363" s="169"/>
      <c r="G363" s="170"/>
      <c r="H363" s="167"/>
      <c r="I363" s="167"/>
      <c r="J363" s="3"/>
    </row>
    <row r="364" spans="1:10" ht="15.75" hidden="1" x14ac:dyDescent="0.25">
      <c r="A364" s="167"/>
      <c r="B364" s="177" t="s">
        <v>190</v>
      </c>
      <c r="C364" s="178"/>
      <c r="D364" s="178"/>
      <c r="E364" s="178">
        <f>E362</f>
        <v>0</v>
      </c>
      <c r="F364" s="178" t="s">
        <v>15</v>
      </c>
      <c r="G364" s="179"/>
      <c r="H364" s="167"/>
      <c r="I364" s="167"/>
      <c r="J364" s="3"/>
    </row>
    <row r="365" spans="1:10" ht="15.75" hidden="1" x14ac:dyDescent="0.25">
      <c r="A365" s="167"/>
      <c r="B365" s="168"/>
      <c r="C365" s="169"/>
      <c r="D365" s="169"/>
      <c r="E365" s="169"/>
      <c r="F365" s="169"/>
      <c r="G365" s="170"/>
      <c r="H365" s="167"/>
      <c r="I365" s="167"/>
      <c r="J365" s="3"/>
    </row>
    <row r="366" spans="1:10" ht="15.75" hidden="1" x14ac:dyDescent="0.25">
      <c r="A366" s="167"/>
      <c r="B366" s="180" t="s">
        <v>191</v>
      </c>
      <c r="C366" s="169"/>
      <c r="D366" s="169"/>
      <c r="E366" s="169"/>
      <c r="F366" s="169"/>
      <c r="G366" s="170"/>
      <c r="H366" s="167"/>
      <c r="I366" s="167"/>
      <c r="J366" s="3"/>
    </row>
    <row r="367" spans="1:10" ht="15.75" hidden="1" x14ac:dyDescent="0.25">
      <c r="A367" s="167"/>
      <c r="B367" s="168"/>
      <c r="C367" s="169"/>
      <c r="D367" s="169"/>
      <c r="E367" s="169"/>
      <c r="F367" s="169"/>
      <c r="G367" s="170"/>
      <c r="H367" s="167"/>
      <c r="I367" s="167"/>
      <c r="J367" s="3"/>
    </row>
    <row r="368" spans="1:10" ht="15.75" hidden="1" x14ac:dyDescent="0.25">
      <c r="A368" s="167"/>
      <c r="B368" s="181" t="s">
        <v>193</v>
      </c>
      <c r="C368" s="169"/>
      <c r="D368" s="169"/>
      <c r="E368" s="169"/>
      <c r="F368" s="169"/>
      <c r="G368" s="170"/>
      <c r="H368" s="167"/>
      <c r="I368" s="167"/>
      <c r="J368" s="3"/>
    </row>
    <row r="369" spans="1:10" ht="15.75" hidden="1" x14ac:dyDescent="0.25">
      <c r="A369" s="167"/>
      <c r="B369" s="181" t="s">
        <v>186</v>
      </c>
      <c r="C369" s="169"/>
      <c r="D369" s="169"/>
      <c r="E369" s="169"/>
      <c r="F369" s="169"/>
      <c r="G369" s="170"/>
      <c r="H369" s="167"/>
      <c r="I369" s="167"/>
      <c r="J369" s="3"/>
    </row>
    <row r="370" spans="1:10" ht="15.75" hidden="1" x14ac:dyDescent="0.25">
      <c r="A370" s="167"/>
      <c r="B370" s="182">
        <v>0</v>
      </c>
      <c r="C370" s="169" t="s">
        <v>122</v>
      </c>
      <c r="D370" s="169"/>
      <c r="E370" s="169"/>
      <c r="F370" s="169"/>
      <c r="G370" s="170"/>
      <c r="H370" s="167"/>
      <c r="I370" s="167"/>
      <c r="J370" s="3"/>
    </row>
    <row r="371" spans="1:10" ht="15.75" hidden="1" x14ac:dyDescent="0.25">
      <c r="A371" s="167"/>
      <c r="B371" s="168"/>
      <c r="C371" s="169"/>
      <c r="D371" s="169"/>
      <c r="E371" s="169"/>
      <c r="F371" s="169"/>
      <c r="G371" s="170"/>
      <c r="H371" s="167"/>
      <c r="I371" s="167"/>
      <c r="J371" s="3"/>
    </row>
    <row r="372" spans="1:10" ht="15.75" hidden="1" x14ac:dyDescent="0.25">
      <c r="A372" s="167"/>
      <c r="B372" s="174" t="s">
        <v>184</v>
      </c>
      <c r="C372" s="175"/>
      <c r="D372" s="175"/>
      <c r="E372" s="175"/>
      <c r="F372" s="175"/>
      <c r="G372" s="170"/>
      <c r="H372" s="167"/>
      <c r="I372" s="167"/>
      <c r="J372" s="3"/>
    </row>
    <row r="373" spans="1:10" ht="15.75" hidden="1" x14ac:dyDescent="0.25">
      <c r="A373" s="167"/>
      <c r="B373" s="176">
        <f>SUM(B370)</f>
        <v>0</v>
      </c>
      <c r="C373" s="183">
        <v>0.16500000000000001</v>
      </c>
      <c r="D373" s="175" t="s">
        <v>19</v>
      </c>
      <c r="E373" s="175">
        <f>B373*C373</f>
        <v>0</v>
      </c>
      <c r="F373" s="175"/>
      <c r="G373" s="170"/>
      <c r="H373" s="167"/>
      <c r="I373" s="167"/>
      <c r="J373" s="3"/>
    </row>
    <row r="374" spans="1:10" ht="15.75" hidden="1" x14ac:dyDescent="0.25">
      <c r="A374" s="167"/>
      <c r="B374" s="168"/>
      <c r="C374" s="169"/>
      <c r="D374" s="169"/>
      <c r="E374" s="169"/>
      <c r="F374" s="169"/>
      <c r="G374" s="170"/>
      <c r="H374" s="167"/>
      <c r="I374" s="167"/>
      <c r="J374" s="3"/>
    </row>
    <row r="375" spans="1:10" ht="15.75" hidden="1" x14ac:dyDescent="0.25">
      <c r="A375" s="167"/>
      <c r="B375" s="177" t="s">
        <v>207</v>
      </c>
      <c r="C375" s="178"/>
      <c r="D375" s="178"/>
      <c r="E375" s="178">
        <f>E373</f>
        <v>0</v>
      </c>
      <c r="F375" s="178" t="s">
        <v>15</v>
      </c>
      <c r="G375" s="179"/>
      <c r="H375" s="167"/>
      <c r="I375" s="167"/>
      <c r="J375" s="3"/>
    </row>
    <row r="376" spans="1:10" ht="15.75" hidden="1" x14ac:dyDescent="0.25">
      <c r="A376" s="167"/>
      <c r="B376" s="168"/>
      <c r="C376" s="169"/>
      <c r="D376" s="169"/>
      <c r="E376" s="169"/>
      <c r="F376" s="169"/>
      <c r="G376" s="170"/>
      <c r="H376" s="167"/>
      <c r="I376" s="167"/>
      <c r="J376" s="3"/>
    </row>
    <row r="377" spans="1:10" ht="15.75" hidden="1" x14ac:dyDescent="0.25">
      <c r="A377" s="167"/>
      <c r="B377" s="180" t="s">
        <v>194</v>
      </c>
      <c r="C377" s="169"/>
      <c r="D377" s="169"/>
      <c r="E377" s="169"/>
      <c r="F377" s="169"/>
      <c r="G377" s="170"/>
      <c r="H377" s="167"/>
      <c r="I377" s="167"/>
      <c r="J377" s="3"/>
    </row>
    <row r="378" spans="1:10" ht="15.75" hidden="1" x14ac:dyDescent="0.25">
      <c r="A378" s="167"/>
      <c r="B378" s="181" t="s">
        <v>195</v>
      </c>
      <c r="C378" s="169"/>
      <c r="D378" s="169"/>
      <c r="E378" s="169"/>
      <c r="F378" s="169"/>
      <c r="G378" s="170"/>
      <c r="H378" s="167"/>
      <c r="I378" s="167"/>
      <c r="J378" s="3"/>
    </row>
    <row r="379" spans="1:10" ht="15.75" hidden="1" x14ac:dyDescent="0.25">
      <c r="A379" s="167"/>
      <c r="B379" s="176">
        <f>E346</f>
        <v>0</v>
      </c>
      <c r="C379" s="169" t="s">
        <v>196</v>
      </c>
      <c r="D379" s="184">
        <f>SUM(E375,E364)</f>
        <v>0</v>
      </c>
      <c r="E379" s="169" t="s">
        <v>19</v>
      </c>
      <c r="F379" s="184">
        <f>SUM(B379,D379)</f>
        <v>0</v>
      </c>
      <c r="G379" s="170"/>
      <c r="H379" s="167"/>
      <c r="I379" s="167"/>
      <c r="J379" s="3"/>
    </row>
    <row r="380" spans="1:10" ht="15.75" hidden="1" x14ac:dyDescent="0.25">
      <c r="A380" s="167"/>
      <c r="B380" s="185"/>
      <c r="C380" s="186"/>
      <c r="D380" s="186"/>
      <c r="E380" s="186"/>
      <c r="F380" s="186"/>
      <c r="G380" s="170"/>
      <c r="H380" s="167"/>
      <c r="I380" s="167"/>
      <c r="J380" s="3"/>
    </row>
    <row r="381" spans="1:10" ht="15.75" hidden="1" x14ac:dyDescent="0.25">
      <c r="A381" s="167"/>
      <c r="B381" s="187" t="s">
        <v>197</v>
      </c>
      <c r="C381" s="188"/>
      <c r="D381" s="188"/>
      <c r="E381" s="188">
        <f>F379</f>
        <v>0</v>
      </c>
      <c r="F381" s="188" t="s">
        <v>15</v>
      </c>
      <c r="G381" s="170"/>
      <c r="H381" s="167"/>
      <c r="I381" s="167"/>
      <c r="J381" s="3"/>
    </row>
    <row r="382" spans="1:10" ht="15.75" hidden="1" x14ac:dyDescent="0.25">
      <c r="A382" s="167"/>
      <c r="B382" s="168"/>
      <c r="C382" s="169"/>
      <c r="D382" s="169"/>
      <c r="E382" s="169"/>
      <c r="F382" s="169"/>
      <c r="G382" s="170"/>
      <c r="H382" s="167"/>
      <c r="I382" s="167"/>
      <c r="J382" s="3"/>
    </row>
    <row r="383" spans="1:10" ht="15.75" hidden="1" x14ac:dyDescent="0.25">
      <c r="A383" s="167"/>
      <c r="B383" s="102" t="s">
        <v>246</v>
      </c>
      <c r="C383" s="207"/>
      <c r="D383" s="207"/>
      <c r="E383" s="207"/>
      <c r="F383" s="207"/>
      <c r="G383" s="205"/>
      <c r="H383" s="167"/>
      <c r="I383" s="167"/>
      <c r="J383" s="3"/>
    </row>
    <row r="384" spans="1:10" ht="15.75" hidden="1" x14ac:dyDescent="0.25">
      <c r="A384" s="167"/>
      <c r="B384" s="204" t="s">
        <v>186</v>
      </c>
      <c r="C384" s="207"/>
      <c r="D384" s="207"/>
      <c r="E384" s="207"/>
      <c r="F384" s="207"/>
      <c r="G384" s="205"/>
      <c r="H384" s="167"/>
      <c r="I384" s="167"/>
      <c r="J384" s="3"/>
    </row>
    <row r="385" spans="1:10" ht="15.75" hidden="1" x14ac:dyDescent="0.25">
      <c r="A385" s="167"/>
      <c r="B385" s="73">
        <v>21.69</v>
      </c>
      <c r="C385" s="207" t="s">
        <v>122</v>
      </c>
      <c r="D385" s="207"/>
      <c r="E385" s="207"/>
      <c r="F385" s="207"/>
      <c r="G385" s="205"/>
      <c r="H385" s="167"/>
      <c r="I385" s="167"/>
      <c r="J385" s="3"/>
    </row>
    <row r="386" spans="1:10" ht="15.75" hidden="1" x14ac:dyDescent="0.25">
      <c r="A386" s="167"/>
      <c r="B386" s="206"/>
      <c r="C386" s="207"/>
      <c r="D386" s="207"/>
      <c r="E386" s="207"/>
      <c r="F386" s="207"/>
      <c r="G386" s="205"/>
      <c r="H386" s="167"/>
      <c r="I386" s="167"/>
      <c r="J386" s="3"/>
    </row>
    <row r="387" spans="1:10" ht="15.75" hidden="1" x14ac:dyDescent="0.25">
      <c r="A387" s="167"/>
      <c r="B387" s="61" t="s">
        <v>219</v>
      </c>
      <c r="C387" s="46"/>
      <c r="D387" s="46"/>
      <c r="E387" s="46"/>
      <c r="F387" s="46"/>
      <c r="G387" s="205"/>
      <c r="H387" s="167"/>
      <c r="I387" s="167"/>
      <c r="J387" s="3"/>
    </row>
    <row r="388" spans="1:10" ht="15.75" hidden="1" x14ac:dyDescent="0.25">
      <c r="A388" s="167"/>
      <c r="B388" s="208">
        <f>SUM(B385)</f>
        <v>21.69</v>
      </c>
      <c r="C388" s="104">
        <v>0.16500000000000001</v>
      </c>
      <c r="D388" s="46" t="s">
        <v>19</v>
      </c>
      <c r="E388" s="46">
        <f>B388*C388</f>
        <v>3.5788500000000005</v>
      </c>
      <c r="F388" s="46"/>
      <c r="G388" s="205"/>
      <c r="H388" s="167"/>
      <c r="I388" s="167"/>
      <c r="J388" s="3"/>
    </row>
    <row r="389" spans="1:10" ht="15.75" hidden="1" x14ac:dyDescent="0.25">
      <c r="A389" s="167"/>
      <c r="B389" s="206"/>
      <c r="C389" s="207"/>
      <c r="D389" s="207"/>
      <c r="E389" s="207"/>
      <c r="F389" s="207"/>
      <c r="G389" s="205"/>
      <c r="H389" s="167"/>
      <c r="I389" s="167"/>
      <c r="J389" s="3"/>
    </row>
    <row r="390" spans="1:10" ht="15.75" hidden="1" x14ac:dyDescent="0.25">
      <c r="A390" s="167"/>
      <c r="B390" s="53" t="s">
        <v>207</v>
      </c>
      <c r="C390" s="54"/>
      <c r="D390" s="54"/>
      <c r="E390" s="54">
        <f>E388</f>
        <v>3.5788500000000005</v>
      </c>
      <c r="F390" s="54" t="s">
        <v>15</v>
      </c>
      <c r="G390" s="205"/>
      <c r="H390" s="167"/>
      <c r="I390" s="167"/>
      <c r="J390" s="3"/>
    </row>
    <row r="391" spans="1:10" ht="15.75" hidden="1" x14ac:dyDescent="0.25">
      <c r="A391" s="167"/>
      <c r="B391" s="168"/>
      <c r="C391" s="169"/>
      <c r="D391" s="169"/>
      <c r="E391" s="169"/>
      <c r="F391" s="169"/>
      <c r="G391" s="170"/>
      <c r="H391" s="167"/>
      <c r="I391" s="167"/>
      <c r="J391" s="3"/>
    </row>
    <row r="392" spans="1:10" ht="15.75" hidden="1" x14ac:dyDescent="0.25">
      <c r="A392" s="167"/>
      <c r="B392" s="180" t="s">
        <v>268</v>
      </c>
      <c r="C392" s="186"/>
      <c r="D392" s="186">
        <f>3.58</f>
        <v>3.58</v>
      </c>
      <c r="E392" s="186" t="s">
        <v>15</v>
      </c>
      <c r="F392" s="169"/>
      <c r="G392" s="170"/>
      <c r="H392" s="167"/>
      <c r="I392" s="167"/>
      <c r="J392" s="3"/>
    </row>
    <row r="393" spans="1:10" ht="15.75" hidden="1" x14ac:dyDescent="0.25">
      <c r="A393" s="167"/>
      <c r="B393" s="168"/>
      <c r="C393" s="169"/>
      <c r="D393" s="169"/>
      <c r="E393" s="169"/>
      <c r="F393" s="169"/>
      <c r="G393" s="170"/>
      <c r="H393" s="167"/>
      <c r="I393" s="167"/>
      <c r="J393" s="3"/>
    </row>
    <row r="394" spans="1:10" ht="22.5" hidden="1" customHeight="1" x14ac:dyDescent="0.25">
      <c r="A394" s="133" t="s">
        <v>198</v>
      </c>
      <c r="B394" s="160" t="s">
        <v>199</v>
      </c>
      <c r="C394" s="161"/>
      <c r="D394" s="161"/>
      <c r="E394" s="161"/>
      <c r="F394" s="161"/>
      <c r="G394" s="161"/>
      <c r="H394" s="13" t="s">
        <v>119</v>
      </c>
      <c r="I394" s="14">
        <f>E401</f>
        <v>0</v>
      </c>
      <c r="J394" s="3"/>
    </row>
    <row r="395" spans="1:10" ht="15.75" hidden="1" x14ac:dyDescent="0.25">
      <c r="A395" s="15"/>
      <c r="B395" s="129"/>
      <c r="C395" s="135"/>
      <c r="D395" s="135"/>
      <c r="E395" s="135"/>
      <c r="F395" s="135"/>
      <c r="G395" s="136"/>
      <c r="H395" s="15"/>
      <c r="I395" s="15"/>
      <c r="J395" s="3"/>
    </row>
    <row r="396" spans="1:10" ht="15.75" hidden="1" x14ac:dyDescent="0.25">
      <c r="A396" s="15"/>
      <c r="B396" s="87" t="s">
        <v>180</v>
      </c>
      <c r="C396" s="75"/>
      <c r="D396" s="75"/>
      <c r="E396" s="122"/>
      <c r="F396" s="135"/>
      <c r="G396" s="136"/>
      <c r="H396" s="15"/>
      <c r="I396" s="15"/>
      <c r="J396" s="3"/>
    </row>
    <row r="397" spans="1:10" ht="15.75" hidden="1" x14ac:dyDescent="0.25">
      <c r="A397" s="15"/>
      <c r="B397" s="61" t="s">
        <v>200</v>
      </c>
      <c r="C397" s="46"/>
      <c r="D397" s="46"/>
      <c r="E397" s="46"/>
      <c r="F397" s="135"/>
      <c r="G397" s="136"/>
      <c r="H397" s="15"/>
      <c r="I397" s="15"/>
      <c r="J397" s="3"/>
    </row>
    <row r="398" spans="1:10" ht="15.75" hidden="1" x14ac:dyDescent="0.25">
      <c r="A398" s="15"/>
      <c r="B398" s="61" t="s">
        <v>202</v>
      </c>
      <c r="C398" s="46"/>
      <c r="D398" s="46"/>
      <c r="E398" s="46"/>
      <c r="F398" s="135"/>
      <c r="G398" s="136"/>
      <c r="H398" s="15"/>
      <c r="I398" s="15"/>
      <c r="J398" s="3"/>
    </row>
    <row r="399" spans="1:10" ht="15.75" hidden="1" x14ac:dyDescent="0.25">
      <c r="A399" s="15"/>
      <c r="B399" s="61" t="s">
        <v>201</v>
      </c>
      <c r="C399" s="135"/>
      <c r="D399" s="135"/>
      <c r="E399" s="135"/>
      <c r="F399" s="135"/>
      <c r="G399" s="136"/>
      <c r="H399" s="15"/>
      <c r="I399" s="15"/>
      <c r="J399" s="3"/>
    </row>
    <row r="400" spans="1:10" ht="15.75" hidden="1" x14ac:dyDescent="0.25">
      <c r="A400" s="15"/>
      <c r="B400" s="129"/>
      <c r="C400" s="135"/>
      <c r="D400" s="135"/>
      <c r="E400" s="135"/>
      <c r="F400" s="135"/>
      <c r="G400" s="136"/>
      <c r="H400" s="15"/>
      <c r="I400" s="15"/>
      <c r="J400" s="3"/>
    </row>
    <row r="401" spans="1:10" ht="15.75" hidden="1" x14ac:dyDescent="0.25">
      <c r="A401" s="15"/>
      <c r="B401" s="62" t="s">
        <v>203</v>
      </c>
      <c r="C401" s="103"/>
      <c r="D401" s="103"/>
      <c r="E401" s="103">
        <v>0</v>
      </c>
      <c r="F401" s="103" t="s">
        <v>119</v>
      </c>
      <c r="G401" s="136"/>
      <c r="H401" s="15"/>
      <c r="I401" s="15"/>
      <c r="J401" s="3"/>
    </row>
    <row r="402" spans="1:10" ht="15.75" hidden="1" x14ac:dyDescent="0.25">
      <c r="A402" s="15"/>
      <c r="B402" s="129"/>
      <c r="C402" s="135"/>
      <c r="D402" s="135"/>
      <c r="E402" s="135"/>
      <c r="F402" s="135"/>
      <c r="G402" s="136"/>
      <c r="H402" s="15"/>
      <c r="I402" s="15"/>
      <c r="J402" s="3"/>
    </row>
    <row r="403" spans="1:10" ht="22.5" customHeight="1" x14ac:dyDescent="0.25">
      <c r="A403" s="297" t="s">
        <v>31</v>
      </c>
      <c r="B403" s="458" t="s">
        <v>32</v>
      </c>
      <c r="C403" s="458"/>
      <c r="D403" s="458"/>
      <c r="E403" s="458"/>
      <c r="F403" s="458"/>
      <c r="G403" s="458"/>
      <c r="H403" s="362"/>
      <c r="I403" s="362"/>
      <c r="J403" s="3"/>
    </row>
    <row r="404" spans="1:10" ht="15.75" customHeight="1" x14ac:dyDescent="0.25">
      <c r="A404" s="133"/>
      <c r="B404" s="36"/>
      <c r="C404" s="37"/>
      <c r="D404" s="37"/>
      <c r="E404" s="37"/>
      <c r="F404" s="37"/>
      <c r="G404" s="37"/>
      <c r="H404" s="15"/>
      <c r="I404" s="105"/>
      <c r="J404" s="3"/>
    </row>
    <row r="405" spans="1:10" ht="33" hidden="1" customHeight="1" x14ac:dyDescent="0.25">
      <c r="A405" s="280" t="s">
        <v>204</v>
      </c>
      <c r="B405" s="476" t="s">
        <v>205</v>
      </c>
      <c r="C405" s="459"/>
      <c r="D405" s="459"/>
      <c r="E405" s="459"/>
      <c r="F405" s="459"/>
      <c r="G405" s="459"/>
      <c r="H405" s="237" t="s">
        <v>15</v>
      </c>
      <c r="I405" s="238">
        <f>B432</f>
        <v>0</v>
      </c>
      <c r="J405" s="3"/>
    </row>
    <row r="406" spans="1:10" ht="15.75" hidden="1" customHeight="1" x14ac:dyDescent="0.25">
      <c r="A406" s="133"/>
      <c r="B406" s="36"/>
      <c r="C406" s="37"/>
      <c r="D406" s="37"/>
      <c r="E406" s="37"/>
      <c r="F406" s="37"/>
      <c r="G406" s="37"/>
      <c r="H406" s="15"/>
      <c r="I406" s="105"/>
      <c r="J406" s="3"/>
    </row>
    <row r="407" spans="1:10" ht="15.75" hidden="1" customHeight="1" x14ac:dyDescent="0.25">
      <c r="A407" s="133"/>
      <c r="B407" s="87" t="s">
        <v>180</v>
      </c>
      <c r="C407" s="75"/>
      <c r="D407" s="75"/>
      <c r="E407" s="122"/>
      <c r="F407" s="37"/>
      <c r="G407" s="37"/>
      <c r="H407" s="15"/>
      <c r="I407" s="105"/>
      <c r="J407" s="3"/>
    </row>
    <row r="408" spans="1:10" ht="15.75" hidden="1" customHeight="1" x14ac:dyDescent="0.25">
      <c r="A408" s="133"/>
      <c r="B408" s="61" t="s">
        <v>206</v>
      </c>
      <c r="C408" s="46"/>
      <c r="D408" s="46"/>
      <c r="E408" s="46"/>
      <c r="F408" s="37"/>
      <c r="G408" s="37"/>
      <c r="H408" s="15"/>
      <c r="I408" s="105"/>
      <c r="J408" s="3"/>
    </row>
    <row r="409" spans="1:10" ht="15.75" hidden="1" customHeight="1" x14ac:dyDescent="0.25">
      <c r="A409" s="133"/>
      <c r="B409" s="134">
        <v>0</v>
      </c>
      <c r="C409" s="46">
        <v>1.2</v>
      </c>
      <c r="D409" s="46">
        <v>1.1599999999999999</v>
      </c>
      <c r="E409" s="46" t="s">
        <v>19</v>
      </c>
      <c r="F409" s="107">
        <f>B409*C409*D409</f>
        <v>0</v>
      </c>
      <c r="G409" s="106" t="s">
        <v>15</v>
      </c>
      <c r="H409" s="15"/>
      <c r="I409" s="105"/>
      <c r="J409" s="3"/>
    </row>
    <row r="410" spans="1:10" ht="15.75" hidden="1" customHeight="1" x14ac:dyDescent="0.25">
      <c r="A410" s="133"/>
      <c r="B410" s="36"/>
      <c r="C410" s="37"/>
      <c r="D410" s="37"/>
      <c r="E410" s="37"/>
      <c r="F410" s="37"/>
      <c r="G410" s="37"/>
      <c r="H410" s="15"/>
      <c r="I410" s="105"/>
      <c r="J410" s="3"/>
    </row>
    <row r="411" spans="1:10" ht="15.75" hidden="1" customHeight="1" x14ac:dyDescent="0.25">
      <c r="A411" s="133"/>
      <c r="B411" s="53" t="s">
        <v>208</v>
      </c>
      <c r="C411" s="54"/>
      <c r="D411" s="54"/>
      <c r="E411" s="54">
        <f>F409</f>
        <v>0</v>
      </c>
      <c r="F411" s="54" t="s">
        <v>15</v>
      </c>
      <c r="G411" s="37"/>
      <c r="H411" s="15"/>
      <c r="I411" s="105"/>
      <c r="J411" s="3"/>
    </row>
    <row r="412" spans="1:10" ht="15.75" hidden="1" customHeight="1" x14ac:dyDescent="0.25">
      <c r="A412" s="133"/>
      <c r="B412" s="36"/>
      <c r="C412" s="37"/>
      <c r="D412" s="37"/>
      <c r="E412" s="37"/>
      <c r="F412" s="37"/>
      <c r="G412" s="37"/>
      <c r="H412" s="15"/>
      <c r="I412" s="105"/>
      <c r="J412" s="3"/>
    </row>
    <row r="413" spans="1:10" ht="15.75" hidden="1" customHeight="1" x14ac:dyDescent="0.25">
      <c r="A413" s="133"/>
      <c r="B413" s="108" t="s">
        <v>209</v>
      </c>
      <c r="C413" s="37"/>
      <c r="D413" s="37"/>
      <c r="E413" s="37"/>
      <c r="F413" s="37"/>
      <c r="G413" s="37"/>
      <c r="H413" s="15"/>
      <c r="I413" s="105"/>
      <c r="J413" s="3"/>
    </row>
    <row r="414" spans="1:10" ht="15.75" hidden="1" customHeight="1" x14ac:dyDescent="0.25">
      <c r="A414" s="133"/>
      <c r="B414" s="61" t="s">
        <v>206</v>
      </c>
      <c r="C414" s="46"/>
      <c r="D414" s="46"/>
      <c r="E414" s="46"/>
      <c r="F414" s="37"/>
      <c r="G414" s="37"/>
      <c r="H414" s="15"/>
      <c r="I414" s="105"/>
      <c r="J414" s="3"/>
    </row>
    <row r="415" spans="1:10" ht="15.75" hidden="1" customHeight="1" x14ac:dyDescent="0.25">
      <c r="A415" s="133"/>
      <c r="B415" s="134">
        <v>0</v>
      </c>
      <c r="C415" s="46">
        <v>1.6</v>
      </c>
      <c r="D415" s="46">
        <v>4.0999999999999996</v>
      </c>
      <c r="E415" s="46" t="s">
        <v>19</v>
      </c>
      <c r="F415" s="107">
        <f>B415*C415*D415</f>
        <v>0</v>
      </c>
      <c r="G415" s="106" t="s">
        <v>15</v>
      </c>
      <c r="H415" s="15"/>
      <c r="I415" s="105"/>
      <c r="J415" s="3"/>
    </row>
    <row r="416" spans="1:10" ht="15.75" hidden="1" customHeight="1" x14ac:dyDescent="0.25">
      <c r="A416" s="133"/>
      <c r="B416" s="36"/>
      <c r="C416" s="37"/>
      <c r="D416" s="37"/>
      <c r="E416" s="37"/>
      <c r="F416" s="37"/>
      <c r="G416" s="37"/>
      <c r="H416" s="15"/>
      <c r="I416" s="105"/>
      <c r="J416" s="3"/>
    </row>
    <row r="417" spans="1:10" ht="15.75" hidden="1" customHeight="1" x14ac:dyDescent="0.25">
      <c r="A417" s="133"/>
      <c r="B417" s="53" t="s">
        <v>208</v>
      </c>
      <c r="C417" s="54"/>
      <c r="D417" s="54"/>
      <c r="E417" s="54">
        <f>F415</f>
        <v>0</v>
      </c>
      <c r="F417" s="54" t="s">
        <v>15</v>
      </c>
      <c r="G417" s="106"/>
      <c r="H417" s="15"/>
      <c r="I417" s="105"/>
      <c r="J417" s="3"/>
    </row>
    <row r="418" spans="1:10" ht="15.75" hidden="1" customHeight="1" x14ac:dyDescent="0.25">
      <c r="A418" s="133"/>
      <c r="B418" s="53"/>
      <c r="C418" s="54"/>
      <c r="D418" s="54"/>
      <c r="E418" s="54"/>
      <c r="F418" s="54"/>
      <c r="G418" s="106"/>
      <c r="H418" s="15"/>
      <c r="I418" s="105"/>
      <c r="J418" s="3"/>
    </row>
    <row r="419" spans="1:10" ht="15.75" hidden="1" customHeight="1" x14ac:dyDescent="0.25">
      <c r="A419" s="133"/>
      <c r="B419" s="102" t="s">
        <v>191</v>
      </c>
      <c r="C419" s="135"/>
      <c r="D419" s="135"/>
      <c r="E419" s="135"/>
      <c r="F419" s="135"/>
      <c r="G419" s="136"/>
      <c r="H419" s="15"/>
      <c r="I419" s="105"/>
      <c r="J419" s="3"/>
    </row>
    <row r="420" spans="1:10" ht="15.75" hidden="1" customHeight="1" x14ac:dyDescent="0.25">
      <c r="A420" s="133"/>
      <c r="B420" s="129"/>
      <c r="C420" s="135"/>
      <c r="D420" s="135"/>
      <c r="E420" s="135"/>
      <c r="F420" s="135"/>
      <c r="G420" s="136"/>
      <c r="H420" s="15"/>
      <c r="I420" s="105"/>
      <c r="J420" s="3"/>
    </row>
    <row r="421" spans="1:10" ht="15.75" hidden="1" customHeight="1" x14ac:dyDescent="0.25">
      <c r="A421" s="133"/>
      <c r="B421" s="114" t="s">
        <v>246</v>
      </c>
      <c r="C421" s="135"/>
      <c r="D421" s="135"/>
      <c r="E421" s="135"/>
      <c r="F421" s="135"/>
      <c r="G421" s="136"/>
      <c r="H421" s="15"/>
      <c r="I421" s="105"/>
      <c r="J421" s="3"/>
    </row>
    <row r="422" spans="1:10" ht="15.75" hidden="1" customHeight="1" x14ac:dyDescent="0.25">
      <c r="A422" s="133"/>
      <c r="B422" s="114" t="s">
        <v>186</v>
      </c>
      <c r="C422" s="135"/>
      <c r="D422" s="135"/>
      <c r="E422" s="135"/>
      <c r="F422" s="135"/>
      <c r="G422" s="136"/>
      <c r="H422" s="15"/>
      <c r="I422" s="105"/>
      <c r="J422" s="3"/>
    </row>
    <row r="423" spans="1:10" ht="15.75" hidden="1" customHeight="1" x14ac:dyDescent="0.25">
      <c r="A423" s="133"/>
      <c r="B423" s="73">
        <v>0</v>
      </c>
      <c r="C423" s="135" t="s">
        <v>122</v>
      </c>
      <c r="D423" s="135"/>
      <c r="E423" s="135"/>
      <c r="F423" s="135"/>
      <c r="G423" s="136"/>
      <c r="H423" s="15"/>
      <c r="I423" s="105"/>
      <c r="J423" s="3"/>
    </row>
    <row r="424" spans="1:10" ht="15.75" hidden="1" customHeight="1" x14ac:dyDescent="0.25">
      <c r="A424" s="133"/>
      <c r="B424" s="129"/>
      <c r="C424" s="135"/>
      <c r="D424" s="135"/>
      <c r="E424" s="135"/>
      <c r="F424" s="135"/>
      <c r="G424" s="136"/>
      <c r="H424" s="15"/>
      <c r="I424" s="105"/>
      <c r="J424" s="3"/>
    </row>
    <row r="425" spans="1:10" ht="15.75" hidden="1" customHeight="1" x14ac:dyDescent="0.25">
      <c r="A425" s="133"/>
      <c r="B425" s="61" t="s">
        <v>210</v>
      </c>
      <c r="C425" s="46"/>
      <c r="D425" s="46"/>
      <c r="E425" s="46"/>
      <c r="F425" s="46"/>
      <c r="G425" s="136"/>
      <c r="H425" s="15"/>
      <c r="I425" s="105"/>
      <c r="J425" s="3"/>
    </row>
    <row r="426" spans="1:10" ht="15.75" hidden="1" customHeight="1" x14ac:dyDescent="0.25">
      <c r="A426" s="133"/>
      <c r="B426" s="134">
        <f>SUM(B423)</f>
        <v>0</v>
      </c>
      <c r="C426" s="104">
        <v>0.66600000000000004</v>
      </c>
      <c r="D426" s="46" t="s">
        <v>19</v>
      </c>
      <c r="E426" s="46">
        <f>B426*C426</f>
        <v>0</v>
      </c>
      <c r="F426" s="46"/>
      <c r="G426" s="136"/>
      <c r="H426" s="15"/>
      <c r="I426" s="105"/>
      <c r="J426" s="3"/>
    </row>
    <row r="427" spans="1:10" ht="15.75" hidden="1" customHeight="1" x14ac:dyDescent="0.25">
      <c r="A427" s="133"/>
      <c r="B427" s="129"/>
      <c r="C427" s="135"/>
      <c r="D427" s="135"/>
      <c r="E427" s="135"/>
      <c r="F427" s="135"/>
      <c r="G427" s="136"/>
      <c r="H427" s="15"/>
      <c r="I427" s="105"/>
      <c r="J427" s="3"/>
    </row>
    <row r="428" spans="1:10" ht="15.75" hidden="1" customHeight="1" x14ac:dyDescent="0.25">
      <c r="A428" s="133"/>
      <c r="B428" s="53" t="s">
        <v>245</v>
      </c>
      <c r="C428" s="54"/>
      <c r="D428" s="54"/>
      <c r="E428" s="54">
        <f>E426</f>
        <v>0</v>
      </c>
      <c r="F428" s="54" t="s">
        <v>15</v>
      </c>
      <c r="G428" s="97"/>
      <c r="H428" s="15"/>
      <c r="I428" s="105"/>
      <c r="J428" s="3"/>
    </row>
    <row r="429" spans="1:10" ht="15.75" hidden="1" customHeight="1" x14ac:dyDescent="0.25">
      <c r="A429" s="222"/>
      <c r="B429" s="53"/>
      <c r="C429" s="54"/>
      <c r="D429" s="54"/>
      <c r="E429" s="54"/>
      <c r="F429" s="54"/>
      <c r="G429" s="26"/>
      <c r="H429" s="15"/>
      <c r="I429" s="105"/>
      <c r="J429" s="3"/>
    </row>
    <row r="430" spans="1:10" ht="15.75" hidden="1" customHeight="1" x14ac:dyDescent="0.25">
      <c r="A430" s="133"/>
      <c r="B430" s="102" t="s">
        <v>247</v>
      </c>
      <c r="C430" s="135"/>
      <c r="D430" s="135"/>
      <c r="E430" s="135"/>
      <c r="F430" s="135"/>
      <c r="G430" s="37"/>
      <c r="H430" s="15"/>
      <c r="I430" s="105"/>
      <c r="J430" s="3"/>
    </row>
    <row r="431" spans="1:10" ht="15.75" hidden="1" customHeight="1" x14ac:dyDescent="0.25">
      <c r="A431" s="133"/>
      <c r="B431" s="114" t="s">
        <v>267</v>
      </c>
      <c r="C431" s="135"/>
      <c r="D431" s="135"/>
      <c r="E431" s="135"/>
      <c r="F431" s="135"/>
      <c r="G431" s="37"/>
      <c r="H431" s="15"/>
      <c r="I431" s="105"/>
      <c r="J431" s="3"/>
    </row>
    <row r="432" spans="1:10" ht="15.75" hidden="1" customHeight="1" x14ac:dyDescent="0.25">
      <c r="A432" s="133"/>
      <c r="B432" s="134">
        <f>E428</f>
        <v>0</v>
      </c>
      <c r="C432" s="109"/>
      <c r="D432" s="24"/>
      <c r="E432" s="24"/>
      <c r="F432" s="24"/>
      <c r="G432" s="110"/>
      <c r="H432" s="15"/>
      <c r="I432" s="105"/>
      <c r="J432" s="3"/>
    </row>
    <row r="433" spans="1:10" ht="15.75" hidden="1" customHeight="1" x14ac:dyDescent="0.25">
      <c r="A433" s="166"/>
      <c r="B433" s="62"/>
      <c r="C433" s="103"/>
      <c r="D433" s="103"/>
      <c r="E433" s="103"/>
      <c r="F433" s="103"/>
      <c r="G433" s="37"/>
      <c r="H433" s="15"/>
      <c r="I433" s="105"/>
      <c r="J433" s="3"/>
    </row>
    <row r="434" spans="1:10" ht="22.5" hidden="1" customHeight="1" x14ac:dyDescent="0.25">
      <c r="A434" s="280" t="s">
        <v>211</v>
      </c>
      <c r="B434" s="476" t="s">
        <v>79</v>
      </c>
      <c r="C434" s="459"/>
      <c r="D434" s="459"/>
      <c r="E434" s="459"/>
      <c r="F434" s="459"/>
      <c r="G434" s="459"/>
      <c r="H434" s="237" t="s">
        <v>15</v>
      </c>
      <c r="I434" s="238">
        <f>E445</f>
        <v>0</v>
      </c>
      <c r="J434" s="3"/>
    </row>
    <row r="435" spans="1:10" ht="15.75" hidden="1" customHeight="1" x14ac:dyDescent="0.25">
      <c r="A435" s="133"/>
      <c r="B435" s="36"/>
      <c r="C435" s="37"/>
      <c r="D435" s="37"/>
      <c r="E435" s="37"/>
      <c r="F435" s="37"/>
      <c r="G435" s="37"/>
      <c r="H435" s="15"/>
      <c r="I435" s="105"/>
      <c r="J435" s="3"/>
    </row>
    <row r="436" spans="1:10" ht="15.75" hidden="1" customHeight="1" x14ac:dyDescent="0.25">
      <c r="A436" s="133"/>
      <c r="B436" s="102" t="s">
        <v>191</v>
      </c>
      <c r="C436" s="148"/>
      <c r="D436" s="148"/>
      <c r="E436" s="148"/>
      <c r="F436" s="148"/>
      <c r="G436" s="37"/>
      <c r="H436" s="15"/>
      <c r="I436" s="105"/>
      <c r="J436" s="3"/>
    </row>
    <row r="437" spans="1:10" ht="15.75" hidden="1" customHeight="1" x14ac:dyDescent="0.25">
      <c r="A437" s="133"/>
      <c r="B437" s="147"/>
      <c r="C437" s="148"/>
      <c r="D437" s="148"/>
      <c r="E437" s="148"/>
      <c r="F437" s="148"/>
      <c r="G437" s="136"/>
      <c r="H437" s="15"/>
      <c r="I437" s="105"/>
      <c r="J437" s="3"/>
    </row>
    <row r="438" spans="1:10" ht="15.75" hidden="1" customHeight="1" x14ac:dyDescent="0.25">
      <c r="A438" s="133"/>
      <c r="B438" s="141" t="s">
        <v>246</v>
      </c>
      <c r="C438" s="148"/>
      <c r="D438" s="148"/>
      <c r="E438" s="148"/>
      <c r="F438" s="148"/>
      <c r="G438" s="136"/>
      <c r="H438" s="15"/>
      <c r="I438" s="105"/>
      <c r="J438" s="3"/>
    </row>
    <row r="439" spans="1:10" ht="15.75" hidden="1" customHeight="1" x14ac:dyDescent="0.25">
      <c r="A439" s="133"/>
      <c r="B439" s="141" t="s">
        <v>186</v>
      </c>
      <c r="C439" s="148"/>
      <c r="D439" s="148"/>
      <c r="E439" s="148"/>
      <c r="F439" s="148"/>
      <c r="G439" s="136"/>
      <c r="H439" s="15"/>
      <c r="I439" s="105"/>
      <c r="J439" s="3"/>
    </row>
    <row r="440" spans="1:10" ht="15.75" hidden="1" customHeight="1" x14ac:dyDescent="0.25">
      <c r="A440" s="133"/>
      <c r="B440" s="73">
        <v>0</v>
      </c>
      <c r="C440" s="148" t="s">
        <v>122</v>
      </c>
      <c r="D440" s="148"/>
      <c r="E440" s="148"/>
      <c r="F440" s="148"/>
      <c r="G440" s="136"/>
      <c r="H440" s="15"/>
      <c r="I440" s="105"/>
      <c r="J440" s="3"/>
    </row>
    <row r="441" spans="1:10" ht="15.75" hidden="1" customHeight="1" x14ac:dyDescent="0.25">
      <c r="A441" s="133"/>
      <c r="B441" s="147"/>
      <c r="C441" s="148"/>
      <c r="D441" s="148"/>
      <c r="E441" s="148"/>
      <c r="F441" s="148"/>
      <c r="G441" s="136"/>
      <c r="H441" s="15"/>
      <c r="I441" s="105"/>
      <c r="J441" s="3"/>
    </row>
    <row r="442" spans="1:10" ht="15.75" hidden="1" customHeight="1" x14ac:dyDescent="0.25">
      <c r="A442" s="133"/>
      <c r="B442" s="61" t="s">
        <v>210</v>
      </c>
      <c r="C442" s="46"/>
      <c r="D442" s="46"/>
      <c r="E442" s="46"/>
      <c r="F442" s="46"/>
      <c r="G442" s="136"/>
      <c r="H442" s="15"/>
      <c r="I442" s="105"/>
      <c r="J442" s="3"/>
    </row>
    <row r="443" spans="1:10" ht="15.75" hidden="1" customHeight="1" x14ac:dyDescent="0.25">
      <c r="A443" s="133"/>
      <c r="B443" s="150">
        <f>SUM(B440)</f>
        <v>0</v>
      </c>
      <c r="C443" s="104">
        <v>0.66600000000000004</v>
      </c>
      <c r="D443" s="46" t="s">
        <v>19</v>
      </c>
      <c r="E443" s="46">
        <f>B443*C443</f>
        <v>0</v>
      </c>
      <c r="F443" s="46"/>
      <c r="G443" s="136"/>
      <c r="H443" s="15"/>
      <c r="I443" s="105"/>
      <c r="J443" s="3"/>
    </row>
    <row r="444" spans="1:10" ht="15.75" hidden="1" customHeight="1" x14ac:dyDescent="0.25">
      <c r="A444" s="133"/>
      <c r="B444" s="147"/>
      <c r="C444" s="148"/>
      <c r="D444" s="148"/>
      <c r="E444" s="148"/>
      <c r="F444" s="148"/>
      <c r="G444" s="136"/>
      <c r="H444" s="15"/>
      <c r="I444" s="105"/>
      <c r="J444" s="3"/>
    </row>
    <row r="445" spans="1:10" ht="15.75" hidden="1" customHeight="1" x14ac:dyDescent="0.25">
      <c r="A445" s="133"/>
      <c r="B445" s="62" t="s">
        <v>212</v>
      </c>
      <c r="C445" s="103"/>
      <c r="D445" s="103"/>
      <c r="E445" s="103">
        <f>E443</f>
        <v>0</v>
      </c>
      <c r="F445" s="103" t="s">
        <v>15</v>
      </c>
      <c r="G445" s="37"/>
      <c r="H445" s="15"/>
      <c r="I445" s="105"/>
      <c r="J445" s="3"/>
    </row>
    <row r="446" spans="1:10" ht="15.75" hidden="1" customHeight="1" x14ac:dyDescent="0.25">
      <c r="A446" s="133"/>
      <c r="B446" s="36"/>
      <c r="C446" s="37"/>
      <c r="D446" s="37"/>
      <c r="E446" s="37"/>
      <c r="F446" s="37"/>
      <c r="G446" s="37"/>
      <c r="H446" s="15"/>
      <c r="I446" s="105"/>
      <c r="J446" s="3"/>
    </row>
    <row r="447" spans="1:10" ht="15.75" hidden="1" customHeight="1" x14ac:dyDescent="0.25">
      <c r="A447" s="133"/>
      <c r="B447" s="36"/>
      <c r="C447" s="37"/>
      <c r="D447" s="37"/>
      <c r="E447" s="37"/>
      <c r="F447" s="37"/>
      <c r="G447" s="37"/>
      <c r="H447" s="15"/>
      <c r="I447" s="105"/>
      <c r="J447" s="3"/>
    </row>
    <row r="448" spans="1:10" ht="15.75" hidden="1" customHeight="1" x14ac:dyDescent="0.25">
      <c r="A448" s="133"/>
      <c r="B448" s="36"/>
      <c r="C448" s="37"/>
      <c r="D448" s="37"/>
      <c r="E448" s="37"/>
      <c r="F448" s="37"/>
      <c r="G448" s="37"/>
      <c r="H448" s="15"/>
      <c r="I448" s="105"/>
      <c r="J448" s="3"/>
    </row>
    <row r="449" spans="1:10" ht="15.75" hidden="1" customHeight="1" x14ac:dyDescent="0.25">
      <c r="A449" s="133"/>
      <c r="B449" s="36"/>
      <c r="C449" s="37"/>
      <c r="D449" s="37"/>
      <c r="E449" s="37"/>
      <c r="F449" s="37"/>
      <c r="G449" s="37"/>
      <c r="H449" s="15"/>
      <c r="I449" s="105"/>
      <c r="J449" s="3"/>
    </row>
    <row r="450" spans="1:10" ht="15.75" hidden="1" customHeight="1" x14ac:dyDescent="0.25">
      <c r="A450" s="133"/>
      <c r="B450" s="36"/>
      <c r="C450" s="37"/>
      <c r="D450" s="37"/>
      <c r="E450" s="37"/>
      <c r="F450" s="37"/>
      <c r="G450" s="37"/>
      <c r="H450" s="15"/>
      <c r="I450" s="105"/>
      <c r="J450" s="3"/>
    </row>
    <row r="451" spans="1:10" ht="15.75" hidden="1" customHeight="1" x14ac:dyDescent="0.25">
      <c r="A451" s="133"/>
      <c r="B451" s="36"/>
      <c r="C451" s="37"/>
      <c r="D451" s="37"/>
      <c r="E451" s="37"/>
      <c r="F451" s="37"/>
      <c r="G451" s="37"/>
      <c r="H451" s="15"/>
      <c r="I451" s="105"/>
      <c r="J451" s="3"/>
    </row>
    <row r="452" spans="1:10" ht="15.75" hidden="1" customHeight="1" x14ac:dyDescent="0.25">
      <c r="A452" s="133"/>
      <c r="B452" s="36"/>
      <c r="C452" s="37"/>
      <c r="D452" s="37"/>
      <c r="E452" s="37"/>
      <c r="F452" s="37"/>
      <c r="G452" s="37"/>
      <c r="H452" s="15"/>
      <c r="I452" s="105"/>
      <c r="J452" s="3"/>
    </row>
    <row r="453" spans="1:10" ht="15.75" hidden="1" customHeight="1" x14ac:dyDescent="0.25">
      <c r="A453" s="133"/>
      <c r="B453" s="36"/>
      <c r="C453" s="37"/>
      <c r="D453" s="37"/>
      <c r="E453" s="37"/>
      <c r="F453" s="37"/>
      <c r="G453" s="37"/>
      <c r="H453" s="15"/>
      <c r="I453" s="105"/>
      <c r="J453" s="3"/>
    </row>
    <row r="454" spans="1:10" ht="15.75" hidden="1" customHeight="1" x14ac:dyDescent="0.25">
      <c r="A454" s="133"/>
      <c r="B454" s="36"/>
      <c r="C454" s="37"/>
      <c r="D454" s="37"/>
      <c r="E454" s="37"/>
      <c r="F454" s="37"/>
      <c r="G454" s="37"/>
      <c r="H454" s="15"/>
      <c r="I454" s="105"/>
      <c r="J454" s="3"/>
    </row>
    <row r="455" spans="1:10" ht="15.75" hidden="1" customHeight="1" x14ac:dyDescent="0.25">
      <c r="A455" s="133"/>
      <c r="B455" s="36"/>
      <c r="C455" s="37"/>
      <c r="D455" s="37"/>
      <c r="E455" s="37"/>
      <c r="F455" s="37"/>
      <c r="G455" s="37"/>
      <c r="H455" s="15"/>
      <c r="I455" s="105"/>
      <c r="J455" s="3"/>
    </row>
    <row r="456" spans="1:10" ht="15.75" hidden="1" customHeight="1" x14ac:dyDescent="0.25">
      <c r="A456" s="133"/>
      <c r="B456" s="36"/>
      <c r="C456" s="37"/>
      <c r="D456" s="37"/>
      <c r="E456" s="37"/>
      <c r="F456" s="37"/>
      <c r="G456" s="37"/>
      <c r="H456" s="15"/>
      <c r="I456" s="105"/>
      <c r="J456" s="3"/>
    </row>
    <row r="457" spans="1:10" ht="15.75" hidden="1" customHeight="1" x14ac:dyDescent="0.25">
      <c r="A457" s="133"/>
      <c r="B457" s="36"/>
      <c r="C457" s="37"/>
      <c r="D457" s="37"/>
      <c r="E457" s="37"/>
      <c r="F457" s="37"/>
      <c r="G457" s="37"/>
      <c r="H457" s="15"/>
      <c r="I457" s="105"/>
      <c r="J457" s="3"/>
    </row>
    <row r="458" spans="1:10" ht="22.5" customHeight="1" x14ac:dyDescent="0.25">
      <c r="A458" s="297" t="s">
        <v>33</v>
      </c>
      <c r="B458" s="429" t="s">
        <v>34</v>
      </c>
      <c r="C458" s="429"/>
      <c r="D458" s="429"/>
      <c r="E458" s="429"/>
      <c r="F458" s="429"/>
      <c r="G458" s="429"/>
      <c r="H458" s="301" t="s">
        <v>15</v>
      </c>
      <c r="I458" s="298">
        <f>F470</f>
        <v>1472.29</v>
      </c>
      <c r="J458" s="3"/>
    </row>
    <row r="459" spans="1:10" ht="15.75" customHeight="1" x14ac:dyDescent="0.25">
      <c r="A459" s="133"/>
      <c r="B459" s="36"/>
      <c r="C459" s="37"/>
      <c r="D459" s="37"/>
      <c r="E459" s="37"/>
      <c r="F459" s="37"/>
      <c r="G459" s="37"/>
      <c r="H459" s="140"/>
      <c r="I459" s="38"/>
      <c r="J459" s="3"/>
    </row>
    <row r="460" spans="1:10" ht="15.75" customHeight="1" x14ac:dyDescent="0.25">
      <c r="A460" s="133"/>
      <c r="B460" s="430" t="s">
        <v>16</v>
      </c>
      <c r="C460" s="430"/>
      <c r="D460" s="430"/>
      <c r="E460" s="430"/>
      <c r="F460" s="430"/>
      <c r="G460" s="430"/>
      <c r="H460" s="140"/>
      <c r="I460" s="38"/>
      <c r="J460" s="3"/>
    </row>
    <row r="461" spans="1:10" ht="15.75" customHeight="1" x14ac:dyDescent="0.25">
      <c r="A461" s="133"/>
      <c r="B461" s="432"/>
      <c r="C461" s="432"/>
      <c r="D461" s="432"/>
      <c r="E461" s="432"/>
      <c r="F461" s="432"/>
      <c r="G461" s="432"/>
      <c r="H461" s="140"/>
      <c r="I461" s="38"/>
      <c r="J461" s="3"/>
    </row>
    <row r="462" spans="1:10" ht="15.75" customHeight="1" x14ac:dyDescent="0.25">
      <c r="A462" s="133"/>
      <c r="B462" s="422" t="s">
        <v>310</v>
      </c>
      <c r="C462" s="423"/>
      <c r="D462" s="423"/>
      <c r="E462" s="423"/>
      <c r="F462" s="423"/>
      <c r="G462" s="424"/>
      <c r="H462" s="140"/>
      <c r="I462" s="38"/>
      <c r="J462" s="3"/>
    </row>
    <row r="463" spans="1:10" ht="15.75" customHeight="1" x14ac:dyDescent="0.25">
      <c r="A463" s="133"/>
      <c r="B463" s="242"/>
      <c r="C463" s="242"/>
      <c r="D463" s="320">
        <v>6244.78</v>
      </c>
      <c r="E463" s="319" t="s">
        <v>15</v>
      </c>
      <c r="F463" s="242"/>
      <c r="G463" s="242"/>
      <c r="H463" s="140"/>
      <c r="I463" s="38"/>
      <c r="J463" s="3"/>
    </row>
    <row r="464" spans="1:10" ht="15.75" customHeight="1" x14ac:dyDescent="0.25">
      <c r="A464" s="166"/>
      <c r="B464" s="303"/>
      <c r="C464" s="304"/>
      <c r="D464" s="304"/>
      <c r="E464" s="304"/>
      <c r="F464" s="304"/>
      <c r="G464" s="305"/>
      <c r="H464" s="165"/>
      <c r="I464" s="38"/>
      <c r="J464" s="3"/>
    </row>
    <row r="465" spans="1:10" ht="15.75" customHeight="1" x14ac:dyDescent="0.25">
      <c r="A465" s="166"/>
      <c r="B465" s="425" t="s">
        <v>30</v>
      </c>
      <c r="C465" s="425"/>
      <c r="D465" s="425"/>
      <c r="E465" s="306">
        <v>4772.49</v>
      </c>
      <c r="F465" s="307" t="s">
        <v>15</v>
      </c>
      <c r="G465" s="308"/>
      <c r="H465" s="165"/>
      <c r="I465" s="38"/>
      <c r="J465" s="3"/>
    </row>
    <row r="466" spans="1:10" ht="17.25" customHeight="1" x14ac:dyDescent="0.25">
      <c r="A466" s="133"/>
      <c r="B466" s="426"/>
      <c r="C466" s="426"/>
      <c r="D466" s="426"/>
      <c r="E466" s="426"/>
      <c r="F466" s="426"/>
      <c r="G466" s="426"/>
      <c r="H466" s="140"/>
      <c r="I466" s="38"/>
      <c r="J466" s="3"/>
    </row>
    <row r="467" spans="1:10" ht="15.75" customHeight="1" x14ac:dyDescent="0.25">
      <c r="A467" s="146"/>
      <c r="B467" s="309" t="s">
        <v>17</v>
      </c>
      <c r="C467" s="310"/>
      <c r="D467" s="310"/>
      <c r="E467" s="310"/>
      <c r="F467" s="310"/>
      <c r="G467" s="311"/>
      <c r="H467" s="142"/>
      <c r="I467" s="38"/>
      <c r="J467" s="3"/>
    </row>
    <row r="468" spans="1:10" ht="15.75" customHeight="1" x14ac:dyDescent="0.25">
      <c r="A468" s="166"/>
      <c r="B468" s="312"/>
      <c r="C468" s="313">
        <f>D463</f>
        <v>6244.78</v>
      </c>
      <c r="D468" s="314" t="s">
        <v>18</v>
      </c>
      <c r="E468" s="313">
        <f>E465</f>
        <v>4772.49</v>
      </c>
      <c r="F468" s="314" t="s">
        <v>19</v>
      </c>
      <c r="G468" s="313">
        <f>C468-E468</f>
        <v>1472.29</v>
      </c>
      <c r="H468" s="165"/>
      <c r="I468" s="38"/>
      <c r="J468" s="3"/>
    </row>
    <row r="469" spans="1:10" ht="15.75" customHeight="1" x14ac:dyDescent="0.25">
      <c r="A469" s="166"/>
      <c r="B469" s="312"/>
      <c r="C469" s="315"/>
      <c r="D469" s="315"/>
      <c r="E469" s="315"/>
      <c r="F469" s="315"/>
      <c r="G469" s="316"/>
      <c r="H469" s="165"/>
      <c r="I469" s="38"/>
      <c r="J469" s="3"/>
    </row>
    <row r="470" spans="1:10" ht="15.75" customHeight="1" x14ac:dyDescent="0.25">
      <c r="A470" s="146"/>
      <c r="B470" s="427" t="s">
        <v>311</v>
      </c>
      <c r="C470" s="428"/>
      <c r="D470" s="428"/>
      <c r="E470" s="428"/>
      <c r="F470" s="317">
        <f>G468</f>
        <v>1472.29</v>
      </c>
      <c r="G470" s="310" t="s">
        <v>15</v>
      </c>
      <c r="H470" s="142"/>
      <c r="I470" s="38"/>
      <c r="J470" s="3"/>
    </row>
    <row r="471" spans="1:10" ht="15.75" customHeight="1" x14ac:dyDescent="0.25">
      <c r="A471" s="146"/>
      <c r="B471" s="449"/>
      <c r="C471" s="449"/>
      <c r="D471" s="449"/>
      <c r="E471" s="449"/>
      <c r="F471" s="449"/>
      <c r="G471" s="449"/>
      <c r="H471" s="142"/>
      <c r="I471" s="38"/>
      <c r="J471" s="3"/>
    </row>
    <row r="472" spans="1:10" ht="15.75" customHeight="1" x14ac:dyDescent="0.25">
      <c r="A472" s="166"/>
      <c r="B472" s="27"/>
      <c r="C472" s="217"/>
      <c r="D472" s="217"/>
      <c r="E472" s="217"/>
      <c r="F472" s="217"/>
      <c r="G472" s="217"/>
      <c r="H472" s="165"/>
      <c r="I472" s="38"/>
      <c r="J472" s="3"/>
    </row>
    <row r="473" spans="1:10" ht="15.75" customHeight="1" x14ac:dyDescent="0.25">
      <c r="A473" s="166"/>
      <c r="B473" s="216"/>
      <c r="C473" s="217"/>
      <c r="D473" s="217"/>
      <c r="E473" s="217"/>
      <c r="F473" s="217"/>
      <c r="G473" s="217"/>
      <c r="H473" s="165"/>
      <c r="I473" s="38"/>
      <c r="J473" s="3"/>
    </row>
    <row r="474" spans="1:10" ht="15.75" customHeight="1" x14ac:dyDescent="0.25">
      <c r="A474" s="146"/>
      <c r="B474" s="216"/>
      <c r="C474" s="39"/>
      <c r="D474" s="217"/>
      <c r="E474" s="217"/>
      <c r="F474" s="217"/>
      <c r="G474" s="217"/>
      <c r="H474" s="142"/>
      <c r="I474" s="38"/>
      <c r="J474" s="3"/>
    </row>
    <row r="475" spans="1:10" ht="15.75" customHeight="1" x14ac:dyDescent="0.25">
      <c r="A475" s="166"/>
      <c r="B475" s="163"/>
      <c r="C475" s="39"/>
      <c r="D475" s="164"/>
      <c r="E475" s="164"/>
      <c r="F475" s="164"/>
      <c r="G475" s="164"/>
      <c r="H475" s="165"/>
      <c r="I475" s="38"/>
      <c r="J475" s="3"/>
    </row>
    <row r="476" spans="1:10" ht="15.75" customHeight="1" x14ac:dyDescent="0.25">
      <c r="A476" s="166"/>
      <c r="B476" s="102"/>
      <c r="C476" s="39"/>
      <c r="D476" s="164"/>
      <c r="E476" s="164"/>
      <c r="F476" s="164"/>
      <c r="G476" s="164"/>
      <c r="H476" s="165"/>
      <c r="I476" s="38"/>
      <c r="J476" s="3"/>
    </row>
    <row r="477" spans="1:10" ht="15.75" customHeight="1" x14ac:dyDescent="0.25">
      <c r="A477" s="166"/>
      <c r="B477" s="163"/>
      <c r="C477" s="39"/>
      <c r="D477" s="164"/>
      <c r="E477" s="164"/>
      <c r="F477" s="164"/>
      <c r="G477" s="164"/>
      <c r="H477" s="165"/>
      <c r="I477" s="38"/>
      <c r="J477" s="3"/>
    </row>
    <row r="478" spans="1:10" ht="15.75" customHeight="1" x14ac:dyDescent="0.25">
      <c r="A478" s="166"/>
      <c r="B478" s="40"/>
      <c r="C478" s="41"/>
      <c r="D478" s="41"/>
      <c r="E478" s="41"/>
      <c r="F478" s="41"/>
      <c r="G478" s="41"/>
      <c r="H478" s="165"/>
      <c r="I478" s="38"/>
      <c r="J478" s="3"/>
    </row>
    <row r="479" spans="1:10" ht="15.75" customHeight="1" x14ac:dyDescent="0.25">
      <c r="A479" s="166"/>
      <c r="B479" s="449"/>
      <c r="C479" s="449"/>
      <c r="D479" s="449"/>
      <c r="E479" s="449"/>
      <c r="F479" s="449"/>
      <c r="G479" s="449"/>
      <c r="H479" s="165"/>
      <c r="I479" s="38"/>
      <c r="J479" s="3"/>
    </row>
    <row r="480" spans="1:10" ht="15.75" customHeight="1" x14ac:dyDescent="0.25">
      <c r="A480" s="166"/>
      <c r="B480" s="27"/>
      <c r="C480" s="217"/>
      <c r="D480" s="217"/>
      <c r="E480" s="217"/>
      <c r="F480" s="217"/>
      <c r="G480" s="217"/>
      <c r="H480" s="165"/>
      <c r="I480" s="38"/>
      <c r="J480" s="3"/>
    </row>
    <row r="481" spans="1:10" ht="15.75" customHeight="1" x14ac:dyDescent="0.25">
      <c r="A481" s="166"/>
      <c r="B481" s="219"/>
      <c r="C481" s="220"/>
      <c r="D481" s="220"/>
      <c r="E481" s="217"/>
      <c r="F481" s="217"/>
      <c r="G481" s="217"/>
      <c r="H481" s="165"/>
      <c r="I481" s="38"/>
      <c r="J481" s="3"/>
    </row>
    <row r="482" spans="1:10" ht="15.75" customHeight="1" x14ac:dyDescent="0.25">
      <c r="A482" s="146"/>
      <c r="B482" s="219"/>
      <c r="C482" s="39"/>
      <c r="D482" s="220"/>
      <c r="E482" s="217"/>
      <c r="F482" s="217"/>
      <c r="G482" s="217"/>
      <c r="H482" s="142"/>
      <c r="I482" s="38"/>
      <c r="J482" s="3"/>
    </row>
    <row r="483" spans="1:10" ht="15.75" customHeight="1" x14ac:dyDescent="0.25">
      <c r="A483" s="166"/>
      <c r="B483" s="163"/>
      <c r="C483" s="39"/>
      <c r="D483" s="164"/>
      <c r="E483" s="164"/>
      <c r="F483" s="164"/>
      <c r="G483" s="164"/>
      <c r="H483" s="165"/>
      <c r="I483" s="38"/>
      <c r="J483" s="3"/>
    </row>
    <row r="484" spans="1:10" ht="15.75" customHeight="1" x14ac:dyDescent="0.25">
      <c r="A484" s="133"/>
      <c r="B484" s="457"/>
      <c r="C484" s="457"/>
      <c r="D484" s="198"/>
      <c r="E484" s="43"/>
      <c r="F484" s="44"/>
      <c r="G484" s="37"/>
      <c r="H484" s="140"/>
      <c r="I484" s="38"/>
      <c r="J484" s="3"/>
    </row>
    <row r="485" spans="1:10" ht="23.25" customHeight="1" x14ac:dyDescent="0.25">
      <c r="A485" s="223" t="s">
        <v>36</v>
      </c>
      <c r="B485" s="429" t="s">
        <v>21</v>
      </c>
      <c r="C485" s="429"/>
      <c r="D485" s="429"/>
      <c r="E485" s="429"/>
      <c r="F485" s="429"/>
      <c r="G485" s="429"/>
      <c r="H485" s="225" t="s">
        <v>22</v>
      </c>
      <c r="I485" s="224">
        <f>F495</f>
        <v>1472.29</v>
      </c>
      <c r="J485" s="3"/>
    </row>
    <row r="486" spans="1:10" ht="15.75" customHeight="1" x14ac:dyDescent="0.25">
      <c r="A486" s="133"/>
      <c r="B486" s="36"/>
      <c r="C486" s="37"/>
      <c r="D486" s="37"/>
      <c r="E486" s="37"/>
      <c r="F486" s="37"/>
      <c r="G486" s="37"/>
      <c r="H486" s="140"/>
      <c r="I486" s="38"/>
      <c r="J486" s="3"/>
    </row>
    <row r="487" spans="1:10" ht="15.75" customHeight="1" x14ac:dyDescent="0.25">
      <c r="A487" s="166"/>
      <c r="B487" s="422" t="s">
        <v>314</v>
      </c>
      <c r="C487" s="423"/>
      <c r="D487" s="423"/>
      <c r="E487" s="423"/>
      <c r="F487" s="423"/>
      <c r="G487" s="424"/>
      <c r="H487" s="165"/>
      <c r="I487" s="38"/>
      <c r="J487" s="3"/>
    </row>
    <row r="488" spans="1:10" ht="15.75" customHeight="1" x14ac:dyDescent="0.25">
      <c r="A488" s="166"/>
      <c r="B488" s="242"/>
      <c r="C488" s="242"/>
      <c r="D488" s="320">
        <v>6244.78</v>
      </c>
      <c r="E488" s="319" t="s">
        <v>22</v>
      </c>
      <c r="F488" s="242"/>
      <c r="G488" s="242"/>
      <c r="H488" s="165"/>
      <c r="I488" s="38"/>
      <c r="J488" s="3"/>
    </row>
    <row r="489" spans="1:10" ht="15.75" customHeight="1" x14ac:dyDescent="0.25">
      <c r="A489" s="166"/>
      <c r="B489" s="303"/>
      <c r="C489" s="304"/>
      <c r="D489" s="304"/>
      <c r="E489" s="304"/>
      <c r="F489" s="304"/>
      <c r="G489" s="305"/>
      <c r="H489" s="165"/>
      <c r="I489" s="38"/>
      <c r="J489" s="3"/>
    </row>
    <row r="490" spans="1:10" ht="15.75" customHeight="1" x14ac:dyDescent="0.25">
      <c r="A490" s="166"/>
      <c r="B490" s="425" t="s">
        <v>30</v>
      </c>
      <c r="C490" s="425"/>
      <c r="D490" s="425"/>
      <c r="E490" s="306">
        <v>4772.49</v>
      </c>
      <c r="F490" s="307" t="s">
        <v>22</v>
      </c>
      <c r="G490" s="308"/>
      <c r="H490" s="165"/>
      <c r="I490" s="38"/>
      <c r="J490" s="3"/>
    </row>
    <row r="491" spans="1:10" ht="15.75" customHeight="1" x14ac:dyDescent="0.25">
      <c r="A491" s="166"/>
      <c r="B491" s="426"/>
      <c r="C491" s="426"/>
      <c r="D491" s="426"/>
      <c r="E491" s="426"/>
      <c r="F491" s="426"/>
      <c r="G491" s="426"/>
      <c r="H491" s="165"/>
      <c r="I491" s="38"/>
      <c r="J491" s="3"/>
    </row>
    <row r="492" spans="1:10" ht="15.75" customHeight="1" x14ac:dyDescent="0.25">
      <c r="A492" s="166"/>
      <c r="B492" s="309" t="s">
        <v>17</v>
      </c>
      <c r="C492" s="310"/>
      <c r="D492" s="310"/>
      <c r="E492" s="310"/>
      <c r="F492" s="310"/>
      <c r="G492" s="311"/>
      <c r="H492" s="165"/>
      <c r="I492" s="38"/>
      <c r="J492" s="3"/>
    </row>
    <row r="493" spans="1:10" ht="15.75" customHeight="1" x14ac:dyDescent="0.25">
      <c r="A493" s="166"/>
      <c r="B493" s="312"/>
      <c r="C493" s="313">
        <f>D488</f>
        <v>6244.78</v>
      </c>
      <c r="D493" s="314" t="s">
        <v>18</v>
      </c>
      <c r="E493" s="313">
        <f>E490</f>
        <v>4772.49</v>
      </c>
      <c r="F493" s="314" t="s">
        <v>19</v>
      </c>
      <c r="G493" s="313">
        <f>C493-E493</f>
        <v>1472.29</v>
      </c>
      <c r="H493" s="165"/>
      <c r="I493" s="38"/>
      <c r="J493" s="3"/>
    </row>
    <row r="494" spans="1:10" ht="15.75" customHeight="1" x14ac:dyDescent="0.25">
      <c r="A494" s="166"/>
      <c r="B494" s="312"/>
      <c r="C494" s="315"/>
      <c r="D494" s="315"/>
      <c r="E494" s="315"/>
      <c r="F494" s="315"/>
      <c r="G494" s="316"/>
      <c r="H494" s="165"/>
      <c r="I494" s="38"/>
      <c r="J494" s="3"/>
    </row>
    <row r="495" spans="1:10" ht="15.75" customHeight="1" x14ac:dyDescent="0.25">
      <c r="A495" s="166"/>
      <c r="B495" s="427" t="s">
        <v>315</v>
      </c>
      <c r="C495" s="428"/>
      <c r="D495" s="428"/>
      <c r="E495" s="428"/>
      <c r="F495" s="317">
        <f>G493</f>
        <v>1472.29</v>
      </c>
      <c r="G495" s="310" t="s">
        <v>22</v>
      </c>
      <c r="H495" s="165"/>
      <c r="I495" s="38"/>
      <c r="J495" s="3"/>
    </row>
    <row r="496" spans="1:10" ht="15.75" customHeight="1" x14ac:dyDescent="0.25">
      <c r="A496" s="166"/>
      <c r="B496" s="49"/>
      <c r="C496" s="42"/>
      <c r="D496" s="42"/>
      <c r="E496" s="47"/>
      <c r="F496" s="48"/>
      <c r="G496" s="43"/>
      <c r="H496" s="165"/>
      <c r="I496" s="38"/>
      <c r="J496" s="3"/>
    </row>
    <row r="497" spans="1:10" s="236" customFormat="1" ht="15.75" customHeight="1" x14ac:dyDescent="0.25">
      <c r="A497" s="280"/>
      <c r="B497" s="267"/>
      <c r="C497" s="261"/>
      <c r="D497" s="261"/>
      <c r="E497" s="265"/>
      <c r="F497" s="266"/>
      <c r="G497" s="262"/>
      <c r="H497" s="282"/>
      <c r="I497" s="259"/>
      <c r="J497" s="235"/>
    </row>
    <row r="498" spans="1:10" s="236" customFormat="1" ht="15.75" customHeight="1" x14ac:dyDescent="0.25">
      <c r="A498" s="280"/>
      <c r="B498" s="267"/>
      <c r="C498" s="261"/>
      <c r="D498" s="261"/>
      <c r="E498" s="265"/>
      <c r="F498" s="266"/>
      <c r="G498" s="262"/>
      <c r="H498" s="282"/>
      <c r="I498" s="259"/>
      <c r="J498" s="235"/>
    </row>
    <row r="499" spans="1:10" s="236" customFormat="1" ht="15.75" customHeight="1" x14ac:dyDescent="0.25">
      <c r="A499" s="280"/>
      <c r="B499" s="267"/>
      <c r="C499" s="261"/>
      <c r="D499" s="261"/>
      <c r="E499" s="265"/>
      <c r="F499" s="266"/>
      <c r="G499" s="262"/>
      <c r="H499" s="282"/>
      <c r="I499" s="259"/>
      <c r="J499" s="235"/>
    </row>
    <row r="500" spans="1:10" s="236" customFormat="1" ht="15.75" customHeight="1" x14ac:dyDescent="0.25">
      <c r="A500" s="280"/>
      <c r="B500" s="267"/>
      <c r="C500" s="261"/>
      <c r="D500" s="261"/>
      <c r="E500" s="265"/>
      <c r="F500" s="266"/>
      <c r="G500" s="262"/>
      <c r="H500" s="282"/>
      <c r="I500" s="259"/>
      <c r="J500" s="235"/>
    </row>
    <row r="501" spans="1:10" s="236" customFormat="1" ht="15.75" customHeight="1" x14ac:dyDescent="0.25">
      <c r="A501" s="280"/>
      <c r="B501" s="267"/>
      <c r="C501" s="261"/>
      <c r="D501" s="261"/>
      <c r="E501" s="265"/>
      <c r="F501" s="266"/>
      <c r="G501" s="262"/>
      <c r="H501" s="282"/>
      <c r="I501" s="259"/>
      <c r="J501" s="235"/>
    </row>
    <row r="502" spans="1:10" s="236" customFormat="1" ht="15.75" customHeight="1" x14ac:dyDescent="0.25">
      <c r="A502" s="280"/>
      <c r="B502" s="267"/>
      <c r="C502" s="261"/>
      <c r="D502" s="261"/>
      <c r="E502" s="265"/>
      <c r="F502" s="266"/>
      <c r="G502" s="262"/>
      <c r="H502" s="282"/>
      <c r="I502" s="259"/>
      <c r="J502" s="235"/>
    </row>
    <row r="503" spans="1:10" s="236" customFormat="1" ht="15.75" customHeight="1" x14ac:dyDescent="0.25">
      <c r="A503" s="280"/>
      <c r="B503" s="267"/>
      <c r="C503" s="261"/>
      <c r="D503" s="261"/>
      <c r="E503" s="265"/>
      <c r="F503" s="266"/>
      <c r="G503" s="262"/>
      <c r="H503" s="282"/>
      <c r="I503" s="259"/>
      <c r="J503" s="235"/>
    </row>
    <row r="504" spans="1:10" s="236" customFormat="1" ht="15.75" customHeight="1" x14ac:dyDescent="0.25">
      <c r="A504" s="280"/>
      <c r="B504" s="267"/>
      <c r="C504" s="261"/>
      <c r="D504" s="261"/>
      <c r="E504" s="265"/>
      <c r="F504" s="266"/>
      <c r="G504" s="262"/>
      <c r="H504" s="282"/>
      <c r="I504" s="259"/>
      <c r="J504" s="235"/>
    </row>
    <row r="505" spans="1:10" s="236" customFormat="1" ht="15.75" customHeight="1" x14ac:dyDescent="0.25">
      <c r="A505" s="280"/>
      <c r="B505" s="267"/>
      <c r="C505" s="261"/>
      <c r="D505" s="261"/>
      <c r="E505" s="265"/>
      <c r="F505" s="266"/>
      <c r="G505" s="262"/>
      <c r="H505" s="282"/>
      <c r="I505" s="259"/>
      <c r="J505" s="235"/>
    </row>
    <row r="506" spans="1:10" s="236" customFormat="1" ht="15.75" customHeight="1" x14ac:dyDescent="0.25">
      <c r="A506" s="280"/>
      <c r="B506" s="267"/>
      <c r="C506" s="261"/>
      <c r="D506" s="261"/>
      <c r="E506" s="265"/>
      <c r="F506" s="266"/>
      <c r="G506" s="262"/>
      <c r="H506" s="282"/>
      <c r="I506" s="259"/>
      <c r="J506" s="235"/>
    </row>
    <row r="507" spans="1:10" s="236" customFormat="1" ht="15.75" customHeight="1" x14ac:dyDescent="0.25">
      <c r="A507" s="280"/>
      <c r="B507" s="267"/>
      <c r="C507" s="261"/>
      <c r="D507" s="261"/>
      <c r="E507" s="265"/>
      <c r="F507" s="266"/>
      <c r="G507" s="262"/>
      <c r="H507" s="282"/>
      <c r="I507" s="259"/>
      <c r="J507" s="235"/>
    </row>
    <row r="508" spans="1:10" s="236" customFormat="1" ht="15.75" customHeight="1" x14ac:dyDescent="0.25">
      <c r="A508" s="280"/>
      <c r="B508" s="267"/>
      <c r="C508" s="261"/>
      <c r="D508" s="261"/>
      <c r="E508" s="265"/>
      <c r="F508" s="266"/>
      <c r="G508" s="262"/>
      <c r="H508" s="282"/>
      <c r="I508" s="259"/>
      <c r="J508" s="235"/>
    </row>
    <row r="509" spans="1:10" ht="15.75" x14ac:dyDescent="0.25">
      <c r="A509" s="133"/>
      <c r="B509" s="36"/>
      <c r="C509" s="37"/>
      <c r="D509" s="37"/>
      <c r="E509" s="37"/>
      <c r="F509" s="37"/>
      <c r="G509" s="37"/>
      <c r="H509" s="140"/>
      <c r="I509" s="38"/>
      <c r="J509" s="3"/>
    </row>
    <row r="510" spans="1:10" ht="34.5" hidden="1" customHeight="1" x14ac:dyDescent="0.25">
      <c r="A510" s="349" t="s">
        <v>38</v>
      </c>
      <c r="B510" s="495" t="s">
        <v>39</v>
      </c>
      <c r="C510" s="495"/>
      <c r="D510" s="495"/>
      <c r="E510" s="495"/>
      <c r="F510" s="495"/>
      <c r="G510" s="495"/>
      <c r="H510" s="332" t="s">
        <v>40</v>
      </c>
      <c r="I510" s="331">
        <f>E522</f>
        <v>0</v>
      </c>
      <c r="J510" s="3"/>
    </row>
    <row r="511" spans="1:10" ht="15.75" hidden="1" x14ac:dyDescent="0.25">
      <c r="A511" s="133"/>
      <c r="B511" s="36"/>
      <c r="C511" s="37"/>
      <c r="D511" s="37"/>
      <c r="E511" s="37"/>
      <c r="F511" s="37"/>
      <c r="G511" s="37"/>
      <c r="H511" s="140"/>
      <c r="I511" s="38"/>
      <c r="J511" s="3"/>
    </row>
    <row r="512" spans="1:10" s="236" customFormat="1" ht="15.75" hidden="1" x14ac:dyDescent="0.25">
      <c r="A512" s="280"/>
      <c r="B512" s="430" t="s">
        <v>16</v>
      </c>
      <c r="C512" s="430"/>
      <c r="D512" s="430"/>
      <c r="E512" s="430"/>
      <c r="F512" s="430"/>
      <c r="G512" s="430"/>
      <c r="H512" s="282"/>
      <c r="I512" s="259"/>
      <c r="J512" s="235"/>
    </row>
    <row r="513" spans="1:10" s="236" customFormat="1" ht="15.75" hidden="1" x14ac:dyDescent="0.25">
      <c r="A513" s="280"/>
      <c r="B513" s="257"/>
      <c r="C513" s="258"/>
      <c r="D513" s="258"/>
      <c r="E513" s="258"/>
      <c r="F513" s="258"/>
      <c r="G513" s="258"/>
      <c r="H513" s="282"/>
      <c r="I513" s="259"/>
      <c r="J513" s="235"/>
    </row>
    <row r="514" spans="1:10" ht="15.75" hidden="1" x14ac:dyDescent="0.25">
      <c r="A514" s="146"/>
      <c r="B514" s="422" t="s">
        <v>316</v>
      </c>
      <c r="C514" s="423"/>
      <c r="D514" s="423"/>
      <c r="E514" s="423"/>
      <c r="F514" s="423"/>
      <c r="G514" s="424"/>
      <c r="H514" s="142"/>
      <c r="I514" s="38"/>
      <c r="J514" s="3"/>
    </row>
    <row r="515" spans="1:10" ht="15.75" hidden="1" x14ac:dyDescent="0.25">
      <c r="A515" s="146"/>
      <c r="B515" s="242"/>
      <c r="C515" s="242"/>
      <c r="D515" s="320"/>
      <c r="E515" s="319" t="s">
        <v>40</v>
      </c>
      <c r="F515" s="242"/>
      <c r="G515" s="242"/>
      <c r="H515" s="142"/>
      <c r="I515" s="38"/>
      <c r="J515" s="3"/>
    </row>
    <row r="516" spans="1:10" ht="15.75" hidden="1" x14ac:dyDescent="0.25">
      <c r="A516" s="146"/>
      <c r="B516" s="303"/>
      <c r="C516" s="304"/>
      <c r="D516" s="304"/>
      <c r="E516" s="304"/>
      <c r="F516" s="304"/>
      <c r="G516" s="305"/>
      <c r="H516" s="142"/>
      <c r="I516" s="38"/>
      <c r="J516" s="3"/>
    </row>
    <row r="517" spans="1:10" ht="15.75" hidden="1" x14ac:dyDescent="0.25">
      <c r="A517" s="146"/>
      <c r="B517" s="425" t="s">
        <v>30</v>
      </c>
      <c r="C517" s="425"/>
      <c r="D517" s="425"/>
      <c r="E517" s="306">
        <v>34330.339999999997</v>
      </c>
      <c r="F517" s="307" t="s">
        <v>40</v>
      </c>
      <c r="G517" s="308"/>
      <c r="H517" s="142"/>
      <c r="I517" s="38"/>
      <c r="J517" s="3"/>
    </row>
    <row r="518" spans="1:10" ht="15.75" hidden="1" x14ac:dyDescent="0.25">
      <c r="A518" s="133"/>
      <c r="B518" s="426"/>
      <c r="C518" s="426"/>
      <c r="D518" s="426"/>
      <c r="E518" s="426"/>
      <c r="F518" s="426"/>
      <c r="G518" s="426"/>
      <c r="H518" s="140"/>
      <c r="I518" s="38"/>
      <c r="J518" s="3"/>
    </row>
    <row r="519" spans="1:10" ht="15.75" hidden="1" x14ac:dyDescent="0.25">
      <c r="A519" s="133"/>
      <c r="B519" s="309" t="s">
        <v>284</v>
      </c>
      <c r="C519" s="310"/>
      <c r="D519" s="310"/>
      <c r="E519" s="310"/>
      <c r="F519" s="310"/>
      <c r="G519" s="311"/>
      <c r="H519" s="140"/>
      <c r="I519" s="38"/>
      <c r="J519" s="3"/>
    </row>
    <row r="520" spans="1:10" ht="15.75" hidden="1" x14ac:dyDescent="0.25">
      <c r="A520" s="133"/>
      <c r="B520" s="312"/>
      <c r="C520" s="313">
        <f>D515</f>
        <v>0</v>
      </c>
      <c r="D520" s="314" t="s">
        <v>18</v>
      </c>
      <c r="E520" s="313"/>
      <c r="F520" s="314" t="s">
        <v>19</v>
      </c>
      <c r="G520" s="313">
        <f>C520-E520</f>
        <v>0</v>
      </c>
      <c r="H520" s="140"/>
      <c r="I520" s="38"/>
      <c r="J520" s="3"/>
    </row>
    <row r="521" spans="1:10" ht="15.75" hidden="1" x14ac:dyDescent="0.25">
      <c r="A521" s="133"/>
      <c r="B521" s="312"/>
      <c r="C521" s="315"/>
      <c r="D521" s="315"/>
      <c r="E521" s="315"/>
      <c r="F521" s="315"/>
      <c r="G521" s="316"/>
      <c r="H521" s="140"/>
      <c r="I521" s="38"/>
      <c r="J521" s="3"/>
    </row>
    <row r="522" spans="1:10" ht="15.75" hidden="1" x14ac:dyDescent="0.25">
      <c r="A522" s="133"/>
      <c r="B522" s="427" t="s">
        <v>317</v>
      </c>
      <c r="C522" s="427"/>
      <c r="D522" s="427"/>
      <c r="E522" s="317">
        <f>G520</f>
        <v>0</v>
      </c>
      <c r="F522" s="310" t="s">
        <v>40</v>
      </c>
      <c r="G522" s="316"/>
      <c r="H522" s="140"/>
      <c r="I522" s="38"/>
      <c r="J522" s="3"/>
    </row>
    <row r="523" spans="1:10" ht="15.75" hidden="1" x14ac:dyDescent="0.25">
      <c r="A523" s="133"/>
      <c r="B523" s="40"/>
      <c r="C523" s="41"/>
      <c r="D523" s="41"/>
      <c r="E523" s="41"/>
      <c r="F523" s="41"/>
      <c r="G523" s="41"/>
      <c r="H523" s="140"/>
      <c r="I523" s="38"/>
      <c r="J523" s="3"/>
    </row>
    <row r="524" spans="1:10" ht="15.75" hidden="1" x14ac:dyDescent="0.25">
      <c r="A524" s="146"/>
      <c r="B524" s="40"/>
      <c r="C524" s="41"/>
      <c r="D524" s="41"/>
      <c r="E524" s="41"/>
      <c r="F524" s="41"/>
      <c r="G524" s="41"/>
      <c r="H524" s="142"/>
      <c r="I524" s="38"/>
      <c r="J524" s="3"/>
    </row>
    <row r="525" spans="1:10" ht="15.75" hidden="1" x14ac:dyDescent="0.25">
      <c r="A525" s="222"/>
      <c r="B525" s="40"/>
      <c r="C525" s="41"/>
      <c r="D525" s="41"/>
      <c r="E525" s="41"/>
      <c r="F525" s="41"/>
      <c r="G525" s="41"/>
      <c r="H525" s="221"/>
      <c r="I525" s="38"/>
      <c r="J525" s="3"/>
    </row>
    <row r="526" spans="1:10" ht="15.75" hidden="1" x14ac:dyDescent="0.25">
      <c r="A526" s="222"/>
      <c r="B526" s="40"/>
      <c r="C526" s="41"/>
      <c r="D526" s="41"/>
      <c r="E526" s="41"/>
      <c r="F526" s="41"/>
      <c r="G526" s="41"/>
      <c r="H526" s="221"/>
      <c r="I526" s="38"/>
      <c r="J526" s="3"/>
    </row>
    <row r="527" spans="1:10" ht="15.75" hidden="1" x14ac:dyDescent="0.25">
      <c r="A527" s="222"/>
      <c r="B527" s="40"/>
      <c r="C527" s="41"/>
      <c r="D527" s="41"/>
      <c r="E527" s="41"/>
      <c r="F527" s="41"/>
      <c r="G527" s="41"/>
      <c r="H527" s="221"/>
      <c r="I527" s="38"/>
      <c r="J527" s="3"/>
    </row>
    <row r="528" spans="1:10" ht="15.75" hidden="1" x14ac:dyDescent="0.25">
      <c r="A528" s="222"/>
      <c r="B528" s="40"/>
      <c r="C528" s="41"/>
      <c r="D528" s="41"/>
      <c r="E528" s="41"/>
      <c r="F528" s="41"/>
      <c r="G528" s="41"/>
      <c r="H528" s="221"/>
      <c r="I528" s="38"/>
      <c r="J528" s="3"/>
    </row>
    <row r="529" spans="1:10" ht="15.75" hidden="1" x14ac:dyDescent="0.25">
      <c r="A529" s="222"/>
      <c r="B529" s="40"/>
      <c r="C529" s="41"/>
      <c r="D529" s="41"/>
      <c r="E529" s="41"/>
      <c r="F529" s="41"/>
      <c r="G529" s="41"/>
      <c r="H529" s="221"/>
      <c r="I529" s="38"/>
      <c r="J529" s="3"/>
    </row>
    <row r="530" spans="1:10" ht="15.75" hidden="1" x14ac:dyDescent="0.25">
      <c r="A530" s="222"/>
      <c r="B530" s="40"/>
      <c r="C530" s="41"/>
      <c r="D530" s="41"/>
      <c r="E530" s="41"/>
      <c r="F530" s="41"/>
      <c r="G530" s="41"/>
      <c r="H530" s="221"/>
      <c r="I530" s="38"/>
      <c r="J530" s="3"/>
    </row>
    <row r="531" spans="1:10" ht="15.75" hidden="1" x14ac:dyDescent="0.25">
      <c r="A531" s="146"/>
      <c r="B531" s="40"/>
      <c r="C531" s="41"/>
      <c r="D531" s="41"/>
      <c r="E531" s="41"/>
      <c r="F531" s="41"/>
      <c r="G531" s="41"/>
      <c r="H531" s="142"/>
      <c r="I531" s="38"/>
      <c r="J531" s="3"/>
    </row>
    <row r="532" spans="1:10" ht="15.75" hidden="1" x14ac:dyDescent="0.25">
      <c r="A532" s="146"/>
      <c r="B532" s="40"/>
      <c r="C532" s="41"/>
      <c r="D532" s="41"/>
      <c r="E532" s="41"/>
      <c r="F532" s="41"/>
      <c r="G532" s="41"/>
      <c r="H532" s="142"/>
      <c r="I532" s="38"/>
      <c r="J532" s="3"/>
    </row>
    <row r="533" spans="1:10" ht="15.75" hidden="1" x14ac:dyDescent="0.25">
      <c r="A533" s="146"/>
      <c r="B533" s="40"/>
      <c r="C533" s="41"/>
      <c r="D533" s="41"/>
      <c r="E533" s="41"/>
      <c r="F533" s="41"/>
      <c r="G533" s="41"/>
      <c r="H533" s="142"/>
      <c r="I533" s="38"/>
      <c r="J533" s="3"/>
    </row>
    <row r="534" spans="1:10" ht="15.75" hidden="1" x14ac:dyDescent="0.25">
      <c r="A534" s="146"/>
      <c r="B534" s="40"/>
      <c r="C534" s="41"/>
      <c r="D534" s="41"/>
      <c r="E534" s="41"/>
      <c r="F534" s="41"/>
      <c r="G534" s="41"/>
      <c r="H534" s="142"/>
      <c r="I534" s="38"/>
      <c r="J534" s="3"/>
    </row>
    <row r="535" spans="1:10" ht="15.75" hidden="1" x14ac:dyDescent="0.25">
      <c r="A535" s="146"/>
      <c r="B535" s="40"/>
      <c r="C535" s="41"/>
      <c r="D535" s="41"/>
      <c r="E535" s="41"/>
      <c r="F535" s="41"/>
      <c r="G535" s="41"/>
      <c r="H535" s="142"/>
      <c r="I535" s="38"/>
      <c r="J535" s="3"/>
    </row>
    <row r="536" spans="1:10" ht="24.75" customHeight="1" x14ac:dyDescent="0.25">
      <c r="A536" s="223" t="s">
        <v>43</v>
      </c>
      <c r="B536" s="429" t="s">
        <v>44</v>
      </c>
      <c r="C536" s="429"/>
      <c r="D536" s="429"/>
      <c r="E536" s="429"/>
      <c r="F536" s="429"/>
      <c r="G536" s="429"/>
      <c r="H536" s="225" t="s">
        <v>15</v>
      </c>
      <c r="I536" s="224">
        <f>F549</f>
        <v>273.41000000000076</v>
      </c>
      <c r="J536" s="3"/>
    </row>
    <row r="537" spans="1:10" ht="15.75" x14ac:dyDescent="0.25">
      <c r="A537" s="133"/>
      <c r="B537" s="36"/>
      <c r="C537" s="37"/>
      <c r="D537" s="37"/>
      <c r="E537" s="37"/>
      <c r="F537" s="37"/>
      <c r="G537" s="37"/>
      <c r="H537" s="140"/>
      <c r="I537" s="38"/>
      <c r="J537" s="3"/>
    </row>
    <row r="538" spans="1:10" ht="15.75" x14ac:dyDescent="0.25">
      <c r="A538" s="133"/>
      <c r="B538" s="430" t="s">
        <v>16</v>
      </c>
      <c r="C538" s="430"/>
      <c r="D538" s="430"/>
      <c r="E538" s="430"/>
      <c r="F538" s="430"/>
      <c r="G538" s="430"/>
      <c r="H538" s="140"/>
      <c r="I538" s="38"/>
      <c r="J538" s="3"/>
    </row>
    <row r="539" spans="1:10" ht="15.75" x14ac:dyDescent="0.25">
      <c r="A539" s="133"/>
      <c r="B539" s="432"/>
      <c r="C539" s="432"/>
      <c r="D539" s="432"/>
      <c r="E539" s="432"/>
      <c r="F539" s="432"/>
      <c r="G539" s="432"/>
      <c r="H539" s="140"/>
      <c r="I539" s="38"/>
      <c r="J539" s="3"/>
    </row>
    <row r="540" spans="1:10" ht="15.75" x14ac:dyDescent="0.25">
      <c r="A540" s="133"/>
      <c r="B540" s="422" t="s">
        <v>318</v>
      </c>
      <c r="C540" s="423"/>
      <c r="D540" s="423"/>
      <c r="E540" s="423"/>
      <c r="F540" s="423"/>
      <c r="G540" s="424"/>
      <c r="H540" s="140"/>
      <c r="I540" s="38"/>
      <c r="J540" s="3"/>
    </row>
    <row r="541" spans="1:10" ht="15.75" x14ac:dyDescent="0.25">
      <c r="A541" s="133"/>
      <c r="B541" s="242"/>
      <c r="C541" s="242"/>
      <c r="D541" s="320">
        <v>5107.5600000000004</v>
      </c>
      <c r="E541" s="319" t="s">
        <v>15</v>
      </c>
      <c r="F541" s="242"/>
      <c r="G541" s="242"/>
      <c r="H541" s="140"/>
      <c r="I541" s="38"/>
      <c r="J541" s="3"/>
    </row>
    <row r="542" spans="1:10" ht="15.75" x14ac:dyDescent="0.25">
      <c r="A542" s="133"/>
      <c r="B542" s="303"/>
      <c r="C542" s="304"/>
      <c r="D542" s="304"/>
      <c r="E542" s="304"/>
      <c r="F542" s="304"/>
      <c r="G542" s="305"/>
      <c r="H542" s="140"/>
      <c r="I542" s="38"/>
      <c r="J542" s="3"/>
    </row>
    <row r="543" spans="1:10" ht="15.75" x14ac:dyDescent="0.25">
      <c r="A543" s="133"/>
      <c r="B543" s="425" t="s">
        <v>30</v>
      </c>
      <c r="C543" s="425"/>
      <c r="D543" s="425"/>
      <c r="E543" s="306">
        <v>4834.1499999999996</v>
      </c>
      <c r="F543" s="307" t="s">
        <v>15</v>
      </c>
      <c r="G543" s="308"/>
      <c r="H543" s="140"/>
      <c r="I543" s="38"/>
      <c r="J543" s="3"/>
    </row>
    <row r="544" spans="1:10" ht="15.75" x14ac:dyDescent="0.25">
      <c r="A544" s="146"/>
      <c r="B544" s="426"/>
      <c r="C544" s="426"/>
      <c r="D544" s="426"/>
      <c r="E544" s="426"/>
      <c r="F544" s="426"/>
      <c r="G544" s="426"/>
      <c r="H544" s="142"/>
      <c r="I544" s="38"/>
      <c r="J544" s="3"/>
    </row>
    <row r="545" spans="1:10" ht="15.75" x14ac:dyDescent="0.25">
      <c r="A545" s="146"/>
      <c r="B545" s="309" t="s">
        <v>17</v>
      </c>
      <c r="C545" s="310"/>
      <c r="D545" s="310"/>
      <c r="E545" s="310"/>
      <c r="F545" s="310"/>
      <c r="G545" s="311"/>
      <c r="H545" s="142"/>
      <c r="I545" s="38"/>
      <c r="J545" s="3"/>
    </row>
    <row r="546" spans="1:10" ht="15.75" x14ac:dyDescent="0.25">
      <c r="A546" s="146"/>
      <c r="B546" s="312"/>
      <c r="C546" s="313">
        <f>D541</f>
        <v>5107.5600000000004</v>
      </c>
      <c r="D546" s="314" t="s">
        <v>18</v>
      </c>
      <c r="E546" s="313">
        <f>E543</f>
        <v>4834.1499999999996</v>
      </c>
      <c r="F546" s="314" t="s">
        <v>19</v>
      </c>
      <c r="G546" s="313">
        <f>C546-E546</f>
        <v>273.41000000000076</v>
      </c>
      <c r="H546" s="142"/>
      <c r="I546" s="38"/>
      <c r="J546" s="3"/>
    </row>
    <row r="547" spans="1:10" ht="15.75" x14ac:dyDescent="0.25">
      <c r="A547" s="146"/>
      <c r="B547" s="312"/>
      <c r="C547" s="315"/>
      <c r="D547" s="315"/>
      <c r="E547" s="315"/>
      <c r="F547" s="315"/>
      <c r="G547" s="316"/>
      <c r="H547" s="142"/>
      <c r="I547" s="38"/>
      <c r="J547" s="3"/>
    </row>
    <row r="548" spans="1:10" s="236" customFormat="1" ht="15.75" x14ac:dyDescent="0.25">
      <c r="A548" s="418"/>
      <c r="B548" s="312"/>
      <c r="C548" s="315"/>
      <c r="D548" s="315"/>
      <c r="E548" s="315"/>
      <c r="F548" s="315"/>
      <c r="G548" s="315"/>
      <c r="H548" s="416"/>
      <c r="I548" s="259"/>
      <c r="J548" s="235"/>
    </row>
    <row r="549" spans="1:10" ht="15.75" x14ac:dyDescent="0.25">
      <c r="A549" s="146"/>
      <c r="B549" s="427" t="s">
        <v>319</v>
      </c>
      <c r="C549" s="428"/>
      <c r="D549" s="428"/>
      <c r="E549" s="428"/>
      <c r="F549" s="317">
        <f>G546</f>
        <v>273.41000000000076</v>
      </c>
      <c r="G549" s="310" t="s">
        <v>15</v>
      </c>
      <c r="H549" s="142"/>
      <c r="I549" s="38"/>
      <c r="J549" s="3"/>
    </row>
    <row r="550" spans="1:10" ht="15.75" x14ac:dyDescent="0.25">
      <c r="A550" s="146"/>
      <c r="B550" s="40"/>
      <c r="C550" s="51"/>
      <c r="D550" s="51"/>
      <c r="E550" s="51"/>
      <c r="F550" s="111"/>
      <c r="G550" s="41"/>
      <c r="H550" s="142"/>
      <c r="I550" s="38"/>
      <c r="J550" s="3"/>
    </row>
    <row r="551" spans="1:10" ht="15.75" x14ac:dyDescent="0.25">
      <c r="A551" s="133"/>
      <c r="B551" s="121"/>
      <c r="D551" s="42"/>
      <c r="E551" s="42"/>
      <c r="F551" s="112"/>
      <c r="G551" s="37"/>
      <c r="H551" s="140"/>
      <c r="I551" s="38"/>
      <c r="J551" s="3"/>
    </row>
    <row r="552" spans="1:10" ht="15.75" x14ac:dyDescent="0.25">
      <c r="A552" s="133"/>
      <c r="B552" s="116"/>
      <c r="C552" s="42"/>
      <c r="D552" s="42"/>
      <c r="E552" s="44"/>
      <c r="F552" s="44"/>
      <c r="G552" s="37"/>
      <c r="H552" s="140"/>
      <c r="I552" s="38"/>
      <c r="J552" s="3"/>
    </row>
    <row r="553" spans="1:10" ht="15.75" x14ac:dyDescent="0.25">
      <c r="A553" s="146"/>
      <c r="B553" s="155"/>
      <c r="C553" s="42"/>
      <c r="D553" s="42"/>
      <c r="E553" s="44"/>
      <c r="F553" s="44"/>
      <c r="G553" s="37"/>
      <c r="H553" s="142"/>
      <c r="I553" s="38"/>
      <c r="J553" s="3"/>
    </row>
    <row r="554" spans="1:10" ht="15.75" x14ac:dyDescent="0.25">
      <c r="A554" s="146"/>
      <c r="B554" s="155"/>
      <c r="C554" s="42"/>
      <c r="D554" s="42"/>
      <c r="E554" s="44"/>
      <c r="F554" s="44"/>
      <c r="G554" s="37"/>
      <c r="H554" s="142"/>
      <c r="I554" s="38"/>
      <c r="J554" s="3"/>
    </row>
    <row r="555" spans="1:10" ht="15.75" x14ac:dyDescent="0.25">
      <c r="A555" s="146"/>
      <c r="B555" s="155"/>
      <c r="C555" s="42"/>
      <c r="D555" s="42"/>
      <c r="E555" s="44"/>
      <c r="F555" s="44"/>
      <c r="G555" s="37"/>
      <c r="H555" s="142"/>
      <c r="I555" s="38"/>
      <c r="J555" s="3"/>
    </row>
    <row r="556" spans="1:10" ht="15.75" x14ac:dyDescent="0.25">
      <c r="A556" s="146"/>
      <c r="B556" s="155"/>
      <c r="C556" s="42"/>
      <c r="D556" s="42"/>
      <c r="E556" s="44"/>
      <c r="F556" s="44"/>
      <c r="G556" s="37"/>
      <c r="H556" s="142"/>
      <c r="I556" s="38"/>
      <c r="J556" s="3"/>
    </row>
    <row r="557" spans="1:10" ht="15.75" x14ac:dyDescent="0.25">
      <c r="A557" s="133"/>
      <c r="B557" s="116"/>
      <c r="C557" s="42"/>
      <c r="D557" s="42"/>
      <c r="E557" s="44"/>
      <c r="F557" s="44"/>
      <c r="G557" s="37"/>
      <c r="H557" s="140"/>
      <c r="I557" s="38"/>
      <c r="J557" s="3"/>
    </row>
    <row r="558" spans="1:10" ht="15.75" x14ac:dyDescent="0.25">
      <c r="A558" s="133"/>
      <c r="B558" s="116"/>
      <c r="C558" s="42"/>
      <c r="D558" s="42"/>
      <c r="E558" s="44"/>
      <c r="F558" s="44"/>
      <c r="G558" s="37"/>
      <c r="H558" s="140"/>
      <c r="I558" s="38"/>
      <c r="J558" s="3"/>
    </row>
    <row r="559" spans="1:10" ht="15.75" x14ac:dyDescent="0.25">
      <c r="A559" s="133"/>
      <c r="B559" s="116"/>
      <c r="C559" s="42"/>
      <c r="D559" s="42"/>
      <c r="E559" s="44"/>
      <c r="F559" s="44"/>
      <c r="G559" s="37"/>
      <c r="H559" s="140"/>
      <c r="I559" s="38"/>
      <c r="J559" s="3"/>
    </row>
    <row r="560" spans="1:10" ht="15.75" x14ac:dyDescent="0.25">
      <c r="A560" s="133"/>
      <c r="B560" s="116"/>
      <c r="C560" s="42"/>
      <c r="D560" s="42"/>
      <c r="E560" s="44"/>
      <c r="F560" s="44"/>
      <c r="G560" s="37"/>
      <c r="H560" s="140"/>
      <c r="I560" s="38"/>
      <c r="J560" s="3"/>
    </row>
    <row r="561" spans="1:10" ht="15.75" x14ac:dyDescent="0.25">
      <c r="A561" s="133"/>
      <c r="B561" s="116"/>
      <c r="C561" s="42"/>
      <c r="D561" s="42"/>
      <c r="E561" s="44"/>
      <c r="F561" s="44"/>
      <c r="G561" s="37"/>
      <c r="H561" s="140"/>
      <c r="I561" s="38"/>
      <c r="J561" s="3"/>
    </row>
    <row r="562" spans="1:10" ht="15.75" x14ac:dyDescent="0.25">
      <c r="A562" s="133"/>
      <c r="B562" s="116"/>
      <c r="C562" s="42"/>
      <c r="D562" s="46"/>
      <c r="E562" s="44"/>
      <c r="F562" s="44"/>
      <c r="G562" s="37"/>
      <c r="H562" s="140"/>
      <c r="I562" s="38"/>
      <c r="J562" s="3"/>
    </row>
    <row r="563" spans="1:10" ht="23.25" customHeight="1" x14ac:dyDescent="0.25">
      <c r="A563" s="223" t="s">
        <v>45</v>
      </c>
      <c r="B563" s="429" t="s">
        <v>46</v>
      </c>
      <c r="C563" s="429"/>
      <c r="D563" s="429"/>
      <c r="E563" s="429"/>
      <c r="F563" s="429"/>
      <c r="G563" s="429"/>
      <c r="H563" s="225" t="s">
        <v>15</v>
      </c>
      <c r="I563" s="224">
        <f>F575</f>
        <v>394.05999999999949</v>
      </c>
      <c r="J563" s="3"/>
    </row>
    <row r="564" spans="1:10" ht="15.75" x14ac:dyDescent="0.25">
      <c r="A564" s="133"/>
      <c r="B564" s="36"/>
      <c r="C564" s="37"/>
      <c r="D564" s="37"/>
      <c r="E564" s="37"/>
      <c r="F564" s="37"/>
      <c r="G564" s="37"/>
      <c r="H564" s="140"/>
      <c r="I564" s="38"/>
      <c r="J564" s="3"/>
    </row>
    <row r="565" spans="1:10" ht="15.75" x14ac:dyDescent="0.25">
      <c r="A565" s="133"/>
      <c r="B565" s="430" t="s">
        <v>16</v>
      </c>
      <c r="C565" s="430"/>
      <c r="D565" s="430"/>
      <c r="E565" s="430"/>
      <c r="F565" s="430"/>
      <c r="G565" s="430"/>
      <c r="H565" s="140"/>
      <c r="I565" s="38"/>
      <c r="J565" s="3"/>
    </row>
    <row r="566" spans="1:10" ht="15.75" x14ac:dyDescent="0.25">
      <c r="A566" s="133"/>
      <c r="B566" s="432"/>
      <c r="C566" s="432"/>
      <c r="D566" s="432"/>
      <c r="E566" s="432"/>
      <c r="F566" s="432"/>
      <c r="G566" s="432"/>
      <c r="H566" s="140"/>
      <c r="I566" s="38"/>
      <c r="J566" s="3"/>
    </row>
    <row r="567" spans="1:10" ht="15.75" x14ac:dyDescent="0.25">
      <c r="A567" s="133"/>
      <c r="B567" s="422" t="s">
        <v>320</v>
      </c>
      <c r="C567" s="423"/>
      <c r="D567" s="423"/>
      <c r="E567" s="423"/>
      <c r="F567" s="423"/>
      <c r="G567" s="424"/>
      <c r="H567" s="140"/>
      <c r="I567" s="38"/>
      <c r="J567" s="3"/>
    </row>
    <row r="568" spans="1:10" ht="15.75" x14ac:dyDescent="0.25">
      <c r="A568" s="133"/>
      <c r="B568" s="242"/>
      <c r="C568" s="242"/>
      <c r="D568" s="320">
        <v>6531.0099999999993</v>
      </c>
      <c r="E568" s="319" t="s">
        <v>15</v>
      </c>
      <c r="F568" s="242"/>
      <c r="G568" s="242"/>
      <c r="H568" s="140"/>
      <c r="I568" s="38"/>
      <c r="J568" s="3"/>
    </row>
    <row r="569" spans="1:10" s="236" customFormat="1" ht="15.75" x14ac:dyDescent="0.25">
      <c r="A569" s="280"/>
      <c r="B569" s="303"/>
      <c r="C569" s="304"/>
      <c r="D569" s="304"/>
      <c r="E569" s="304"/>
      <c r="F569" s="304"/>
      <c r="G569" s="305"/>
      <c r="H569" s="282"/>
      <c r="I569" s="259"/>
      <c r="J569" s="235"/>
    </row>
    <row r="570" spans="1:10" s="236" customFormat="1" ht="15.75" x14ac:dyDescent="0.25">
      <c r="A570" s="280"/>
      <c r="B570" s="425" t="s">
        <v>30</v>
      </c>
      <c r="C570" s="425"/>
      <c r="D570" s="425"/>
      <c r="E570" s="306">
        <v>6136.95</v>
      </c>
      <c r="F570" s="307" t="s">
        <v>15</v>
      </c>
      <c r="G570" s="308"/>
      <c r="H570" s="282"/>
      <c r="I570" s="259"/>
      <c r="J570" s="235"/>
    </row>
    <row r="571" spans="1:10" s="236" customFormat="1" ht="15.75" x14ac:dyDescent="0.25">
      <c r="A571" s="280"/>
      <c r="B571" s="426"/>
      <c r="C571" s="426"/>
      <c r="D571" s="426"/>
      <c r="E571" s="426"/>
      <c r="F571" s="426"/>
      <c r="G571" s="426"/>
      <c r="H571" s="282"/>
      <c r="I571" s="259"/>
      <c r="J571" s="235"/>
    </row>
    <row r="572" spans="1:10" s="236" customFormat="1" ht="15.75" x14ac:dyDescent="0.25">
      <c r="A572" s="280"/>
      <c r="B572" s="309" t="s">
        <v>17</v>
      </c>
      <c r="C572" s="310"/>
      <c r="D572" s="310"/>
      <c r="E572" s="310"/>
      <c r="F572" s="310"/>
      <c r="G572" s="311"/>
      <c r="H572" s="282"/>
      <c r="I572" s="259"/>
      <c r="J572" s="235"/>
    </row>
    <row r="573" spans="1:10" s="236" customFormat="1" ht="15.75" x14ac:dyDescent="0.25">
      <c r="A573" s="280"/>
      <c r="B573" s="312"/>
      <c r="C573" s="313">
        <f>D568</f>
        <v>6531.0099999999993</v>
      </c>
      <c r="D573" s="314" t="s">
        <v>18</v>
      </c>
      <c r="E573" s="313">
        <f>E570</f>
        <v>6136.95</v>
      </c>
      <c r="F573" s="314" t="s">
        <v>19</v>
      </c>
      <c r="G573" s="313">
        <f>C573-E573</f>
        <v>394.05999999999949</v>
      </c>
      <c r="H573" s="282"/>
      <c r="I573" s="259"/>
      <c r="J573" s="235"/>
    </row>
    <row r="574" spans="1:10" s="236" customFormat="1" ht="15.75" x14ac:dyDescent="0.25">
      <c r="A574" s="280"/>
      <c r="B574" s="312"/>
      <c r="C574" s="315"/>
      <c r="D574" s="315"/>
      <c r="E574" s="315"/>
      <c r="F574" s="315"/>
      <c r="G574" s="316"/>
      <c r="H574" s="282"/>
      <c r="I574" s="259"/>
      <c r="J574" s="235"/>
    </row>
    <row r="575" spans="1:10" s="236" customFormat="1" ht="15.75" x14ac:dyDescent="0.25">
      <c r="A575" s="280"/>
      <c r="B575" s="427" t="s">
        <v>321</v>
      </c>
      <c r="C575" s="428"/>
      <c r="D575" s="428"/>
      <c r="E575" s="428"/>
      <c r="F575" s="317">
        <f>G573</f>
        <v>394.05999999999949</v>
      </c>
      <c r="G575" s="310" t="s">
        <v>15</v>
      </c>
      <c r="H575" s="282"/>
      <c r="I575" s="259"/>
      <c r="J575" s="235"/>
    </row>
    <row r="576" spans="1:10" s="236" customFormat="1" ht="15.75" x14ac:dyDescent="0.25">
      <c r="A576" s="280"/>
      <c r="B576" s="278"/>
      <c r="C576" s="260"/>
      <c r="D576" s="272"/>
      <c r="E576" s="272"/>
      <c r="F576" s="272"/>
      <c r="G576" s="272"/>
      <c r="H576" s="282"/>
      <c r="I576" s="259"/>
      <c r="J576" s="235"/>
    </row>
    <row r="577" spans="1:10" s="236" customFormat="1" ht="15.75" x14ac:dyDescent="0.25">
      <c r="A577" s="280"/>
      <c r="B577" s="278"/>
      <c r="C577" s="260"/>
      <c r="D577" s="272"/>
      <c r="E577" s="272"/>
      <c r="F577" s="272"/>
      <c r="G577" s="272"/>
      <c r="H577" s="282"/>
      <c r="I577" s="259"/>
      <c r="J577" s="235"/>
    </row>
    <row r="578" spans="1:10" s="236" customFormat="1" ht="15.75" x14ac:dyDescent="0.25">
      <c r="A578" s="280"/>
      <c r="B578" s="278"/>
      <c r="C578" s="260"/>
      <c r="D578" s="272"/>
      <c r="E578" s="272"/>
      <c r="F578" s="272"/>
      <c r="G578" s="272"/>
      <c r="H578" s="282"/>
      <c r="I578" s="259"/>
      <c r="J578" s="235"/>
    </row>
    <row r="579" spans="1:10" s="236" customFormat="1" ht="15.75" x14ac:dyDescent="0.25">
      <c r="A579" s="280"/>
      <c r="B579" s="278"/>
      <c r="C579" s="260"/>
      <c r="D579" s="272"/>
      <c r="E579" s="272"/>
      <c r="F579" s="272"/>
      <c r="G579" s="272"/>
      <c r="H579" s="282"/>
      <c r="I579" s="259"/>
      <c r="J579" s="235"/>
    </row>
    <row r="580" spans="1:10" s="236" customFormat="1" ht="15.75" x14ac:dyDescent="0.25">
      <c r="A580" s="280"/>
      <c r="B580" s="278"/>
      <c r="C580" s="260"/>
      <c r="D580" s="272"/>
      <c r="E580" s="272"/>
      <c r="F580" s="272"/>
      <c r="G580" s="272"/>
      <c r="H580" s="282"/>
      <c r="I580" s="259"/>
      <c r="J580" s="235"/>
    </row>
    <row r="581" spans="1:10" ht="15.75" x14ac:dyDescent="0.25">
      <c r="A581" s="133"/>
      <c r="B581" s="116"/>
      <c r="C581" s="42"/>
      <c r="D581" s="46"/>
      <c r="E581" s="44"/>
      <c r="F581" s="44"/>
      <c r="G581" s="37"/>
      <c r="H581" s="140"/>
      <c r="I581" s="38"/>
      <c r="J581" s="3"/>
    </row>
    <row r="582" spans="1:10" ht="15.75" x14ac:dyDescent="0.25">
      <c r="A582" s="133"/>
      <c r="B582" s="116"/>
      <c r="C582" s="42"/>
      <c r="D582" s="46"/>
      <c r="E582" s="44"/>
      <c r="F582" s="44"/>
      <c r="G582" s="37"/>
      <c r="H582" s="140"/>
      <c r="I582" s="38"/>
      <c r="J582" s="3"/>
    </row>
    <row r="583" spans="1:10" ht="15.75" x14ac:dyDescent="0.25">
      <c r="A583" s="133"/>
      <c r="B583" s="116"/>
      <c r="C583" s="42"/>
      <c r="D583" s="46"/>
      <c r="E583" s="44"/>
      <c r="F583" s="44"/>
      <c r="G583" s="37"/>
      <c r="H583" s="140"/>
      <c r="I583" s="38"/>
      <c r="J583" s="3"/>
    </row>
    <row r="584" spans="1:10" ht="15.75" x14ac:dyDescent="0.25">
      <c r="A584" s="133"/>
      <c r="B584" s="116"/>
      <c r="C584" s="42"/>
      <c r="D584" s="46"/>
      <c r="E584" s="44"/>
      <c r="F584" s="44"/>
      <c r="G584" s="37"/>
      <c r="H584" s="140"/>
      <c r="I584" s="38"/>
      <c r="J584" s="3"/>
    </row>
    <row r="585" spans="1:10" ht="15.75" x14ac:dyDescent="0.25">
      <c r="A585" s="133"/>
      <c r="B585" s="116"/>
      <c r="C585" s="42"/>
      <c r="D585" s="46"/>
      <c r="E585" s="44"/>
      <c r="F585" s="44"/>
      <c r="G585" s="37"/>
      <c r="H585" s="140"/>
      <c r="I585" s="38"/>
      <c r="J585" s="3"/>
    </row>
    <row r="586" spans="1:10" ht="15.75" x14ac:dyDescent="0.25">
      <c r="A586" s="133"/>
      <c r="B586" s="116"/>
      <c r="C586" s="42"/>
      <c r="D586" s="46"/>
      <c r="E586" s="44"/>
      <c r="F586" s="44"/>
      <c r="G586" s="37"/>
      <c r="H586" s="140"/>
      <c r="I586" s="38"/>
      <c r="J586" s="3"/>
    </row>
    <row r="587" spans="1:10" ht="15.75" x14ac:dyDescent="0.25">
      <c r="A587" s="133"/>
      <c r="B587" s="116"/>
      <c r="C587" s="42"/>
      <c r="D587" s="46"/>
      <c r="E587" s="44"/>
      <c r="F587" s="44"/>
      <c r="G587" s="37"/>
      <c r="H587" s="140"/>
      <c r="I587" s="38"/>
      <c r="J587" s="3"/>
    </row>
    <row r="588" spans="1:10" ht="15.75" x14ac:dyDescent="0.25">
      <c r="A588" s="133"/>
      <c r="B588" s="116"/>
      <c r="C588" s="42"/>
      <c r="D588" s="46"/>
      <c r="E588" s="44"/>
      <c r="F588" s="44"/>
      <c r="G588" s="37"/>
      <c r="H588" s="140"/>
      <c r="I588" s="38"/>
      <c r="J588" s="3"/>
    </row>
    <row r="589" spans="1:10" ht="15.75" x14ac:dyDescent="0.25">
      <c r="A589" s="133"/>
      <c r="B589" s="116"/>
      <c r="C589" s="42"/>
      <c r="D589" s="46"/>
      <c r="E589" s="44"/>
      <c r="F589" s="44"/>
      <c r="G589" s="37"/>
      <c r="H589" s="140"/>
      <c r="I589" s="38"/>
      <c r="J589" s="3"/>
    </row>
    <row r="590" spans="1:10" ht="24" customHeight="1" x14ac:dyDescent="0.25">
      <c r="A590" s="297" t="s">
        <v>47</v>
      </c>
      <c r="B590" s="429" t="s">
        <v>48</v>
      </c>
      <c r="C590" s="429"/>
      <c r="D590" s="429"/>
      <c r="E590" s="429"/>
      <c r="F590" s="429"/>
      <c r="G590" s="429"/>
      <c r="H590" s="333" t="s">
        <v>15</v>
      </c>
      <c r="I590" s="298">
        <f>F602</f>
        <v>433.02</v>
      </c>
      <c r="J590" s="3"/>
    </row>
    <row r="591" spans="1:10" ht="15.75" x14ac:dyDescent="0.25">
      <c r="A591" s="133"/>
      <c r="B591" s="116"/>
      <c r="C591" s="42"/>
      <c r="D591" s="46"/>
      <c r="E591" s="44"/>
      <c r="F591" s="44"/>
      <c r="G591" s="37"/>
      <c r="H591" s="140"/>
      <c r="I591" s="38"/>
      <c r="J591" s="3"/>
    </row>
    <row r="592" spans="1:10" ht="15.75" x14ac:dyDescent="0.25">
      <c r="A592" s="133"/>
      <c r="B592" s="430" t="s">
        <v>16</v>
      </c>
      <c r="C592" s="430"/>
      <c r="D592" s="430"/>
      <c r="E592" s="430"/>
      <c r="F592" s="430"/>
      <c r="G592" s="430"/>
      <c r="H592" s="140"/>
      <c r="I592" s="38"/>
      <c r="J592" s="3"/>
    </row>
    <row r="593" spans="1:10" ht="15.75" x14ac:dyDescent="0.25">
      <c r="A593" s="133"/>
      <c r="B593" s="432"/>
      <c r="C593" s="432"/>
      <c r="D593" s="432"/>
      <c r="E593" s="432"/>
      <c r="F593" s="432"/>
      <c r="G593" s="432"/>
      <c r="H593" s="140"/>
      <c r="I593" s="38"/>
      <c r="J593" s="3"/>
    </row>
    <row r="594" spans="1:10" ht="15.75" customHeight="1" x14ac:dyDescent="0.25">
      <c r="A594" s="133"/>
      <c r="B594" s="422" t="s">
        <v>381</v>
      </c>
      <c r="C594" s="423"/>
      <c r="D594" s="423"/>
      <c r="E594" s="423"/>
      <c r="F594" s="423"/>
      <c r="G594" s="424"/>
      <c r="H594" s="140"/>
      <c r="I594" s="38"/>
      <c r="J594" s="3"/>
    </row>
    <row r="595" spans="1:10" ht="15.75" customHeight="1" x14ac:dyDescent="0.25">
      <c r="A595" s="133"/>
      <c r="B595" s="242"/>
      <c r="C595" s="242"/>
      <c r="D595" s="320">
        <v>3804.89</v>
      </c>
      <c r="E595" s="319" t="s">
        <v>15</v>
      </c>
      <c r="F595" s="242"/>
      <c r="G595" s="242"/>
      <c r="H595" s="140"/>
      <c r="I595" s="38"/>
      <c r="J595" s="3"/>
    </row>
    <row r="596" spans="1:10" ht="15.75" customHeight="1" x14ac:dyDescent="0.25">
      <c r="A596" s="133"/>
      <c r="B596" s="303"/>
      <c r="C596" s="304"/>
      <c r="D596" s="304"/>
      <c r="E596" s="304"/>
      <c r="F596" s="304"/>
      <c r="G596" s="305"/>
      <c r="H596" s="140"/>
      <c r="I596" s="38"/>
      <c r="J596" s="3"/>
    </row>
    <row r="597" spans="1:10" ht="15.75" customHeight="1" x14ac:dyDescent="0.25">
      <c r="A597" s="133"/>
      <c r="B597" s="425" t="s">
        <v>30</v>
      </c>
      <c r="C597" s="425"/>
      <c r="D597" s="425"/>
      <c r="E597" s="306">
        <v>3371.87</v>
      </c>
      <c r="F597" s="307" t="s">
        <v>15</v>
      </c>
      <c r="G597" s="308"/>
      <c r="H597" s="140"/>
      <c r="I597" s="38"/>
      <c r="J597" s="3"/>
    </row>
    <row r="598" spans="1:10" ht="15.75" customHeight="1" x14ac:dyDescent="0.25">
      <c r="A598" s="133"/>
      <c r="B598" s="426"/>
      <c r="C598" s="426"/>
      <c r="D598" s="426"/>
      <c r="E598" s="426"/>
      <c r="F598" s="426"/>
      <c r="G598" s="426"/>
      <c r="H598" s="140"/>
      <c r="I598" s="38"/>
      <c r="J598" s="3"/>
    </row>
    <row r="599" spans="1:10" ht="15.75" customHeight="1" x14ac:dyDescent="0.25">
      <c r="A599" s="133"/>
      <c r="B599" s="309" t="s">
        <v>17</v>
      </c>
      <c r="C599" s="322"/>
      <c r="D599" s="322"/>
      <c r="E599" s="322"/>
      <c r="F599" s="322"/>
      <c r="G599" s="311"/>
      <c r="H599" s="140"/>
      <c r="I599" s="38"/>
      <c r="J599" s="3"/>
    </row>
    <row r="600" spans="1:10" ht="15.75" x14ac:dyDescent="0.25">
      <c r="A600" s="133"/>
      <c r="B600" s="312"/>
      <c r="C600" s="313">
        <f>D595</f>
        <v>3804.89</v>
      </c>
      <c r="D600" s="314" t="s">
        <v>18</v>
      </c>
      <c r="E600" s="313">
        <f>E597</f>
        <v>3371.87</v>
      </c>
      <c r="F600" s="314" t="s">
        <v>19</v>
      </c>
      <c r="G600" s="313">
        <f>C600-E600</f>
        <v>433.02</v>
      </c>
      <c r="H600" s="140"/>
      <c r="I600" s="38"/>
      <c r="J600" s="3"/>
    </row>
    <row r="601" spans="1:10" ht="15.75" x14ac:dyDescent="0.25">
      <c r="A601" s="133"/>
      <c r="B601" s="312"/>
      <c r="C601" s="315"/>
      <c r="D601" s="315"/>
      <c r="E601" s="315"/>
      <c r="F601" s="315"/>
      <c r="G601" s="316"/>
      <c r="H601" s="140"/>
      <c r="I601" s="38"/>
      <c r="J601" s="3"/>
    </row>
    <row r="602" spans="1:10" ht="15.75" x14ac:dyDescent="0.25">
      <c r="A602" s="133"/>
      <c r="B602" s="427" t="s">
        <v>378</v>
      </c>
      <c r="C602" s="428"/>
      <c r="D602" s="428"/>
      <c r="E602" s="428"/>
      <c r="F602" s="317">
        <f>G600</f>
        <v>433.02</v>
      </c>
      <c r="G602" s="322" t="s">
        <v>15</v>
      </c>
      <c r="H602" s="140"/>
      <c r="I602" s="38"/>
      <c r="J602" s="3"/>
    </row>
    <row r="603" spans="1:10" ht="15.75" x14ac:dyDescent="0.25">
      <c r="A603" s="133"/>
      <c r="B603" s="231"/>
      <c r="C603" s="261"/>
      <c r="D603" s="264"/>
      <c r="E603" s="263"/>
      <c r="F603" s="263"/>
      <c r="G603" s="258"/>
      <c r="H603" s="140"/>
      <c r="I603" s="38"/>
      <c r="J603" s="3"/>
    </row>
    <row r="604" spans="1:10" ht="15.75" x14ac:dyDescent="0.25">
      <c r="A604" s="133"/>
      <c r="B604" s="278"/>
      <c r="C604" s="359"/>
      <c r="D604" s="360"/>
      <c r="E604" s="263"/>
      <c r="F604" s="263"/>
      <c r="G604" s="258"/>
      <c r="H604" s="140"/>
      <c r="I604" s="38"/>
      <c r="J604" s="3"/>
    </row>
    <row r="605" spans="1:10" ht="15.75" x14ac:dyDescent="0.25">
      <c r="A605" s="133"/>
      <c r="B605" s="269"/>
      <c r="C605" s="359"/>
      <c r="D605" s="360"/>
      <c r="E605" s="263"/>
      <c r="F605" s="263"/>
      <c r="G605" s="258"/>
      <c r="H605" s="140"/>
      <c r="I605" s="38"/>
      <c r="J605" s="3"/>
    </row>
    <row r="606" spans="1:10" ht="15.75" x14ac:dyDescent="0.25">
      <c r="A606" s="133"/>
      <c r="B606" s="269"/>
      <c r="C606" s="359"/>
      <c r="D606" s="360"/>
      <c r="E606" s="263"/>
      <c r="F606" s="263"/>
      <c r="G606" s="258"/>
      <c r="H606" s="140"/>
      <c r="I606" s="38"/>
      <c r="J606" s="3"/>
    </row>
    <row r="607" spans="1:10" ht="15.75" x14ac:dyDescent="0.25">
      <c r="A607" s="133"/>
      <c r="B607" s="269"/>
      <c r="C607" s="359"/>
      <c r="D607" s="360"/>
      <c r="E607" s="263"/>
      <c r="F607" s="263"/>
      <c r="G607" s="258"/>
      <c r="H607" s="140"/>
      <c r="I607" s="38"/>
      <c r="J607" s="3"/>
    </row>
    <row r="608" spans="1:10" ht="15.75" x14ac:dyDescent="0.25">
      <c r="A608" s="133"/>
      <c r="B608" s="278"/>
      <c r="C608" s="51"/>
      <c r="D608" s="360"/>
      <c r="E608" s="263"/>
      <c r="F608" s="263"/>
      <c r="G608" s="258"/>
      <c r="H608" s="140"/>
      <c r="I608" s="38"/>
      <c r="J608" s="3"/>
    </row>
    <row r="609" spans="1:10" ht="15.75" x14ac:dyDescent="0.25">
      <c r="A609" s="133"/>
      <c r="B609" s="278"/>
      <c r="C609" s="51"/>
      <c r="D609" s="52"/>
      <c r="E609" s="263"/>
      <c r="F609" s="263"/>
      <c r="G609" s="258"/>
      <c r="H609" s="140"/>
      <c r="I609" s="38"/>
      <c r="J609" s="3"/>
    </row>
    <row r="610" spans="1:10" ht="15.75" x14ac:dyDescent="0.25">
      <c r="A610" s="133"/>
      <c r="B610" s="53"/>
      <c r="C610" s="54"/>
      <c r="D610" s="54"/>
      <c r="E610" s="263"/>
      <c r="F610" s="263"/>
      <c r="G610" s="258"/>
      <c r="H610" s="140"/>
      <c r="I610" s="38"/>
      <c r="J610" s="3"/>
    </row>
    <row r="611" spans="1:10" ht="15.75" x14ac:dyDescent="0.25">
      <c r="A611" s="133"/>
      <c r="B611" s="53"/>
      <c r="C611" s="54"/>
      <c r="D611" s="263"/>
      <c r="E611" s="263"/>
      <c r="F611" s="263"/>
      <c r="G611" s="258"/>
      <c r="H611" s="140"/>
      <c r="I611" s="38"/>
      <c r="J611" s="3"/>
    </row>
    <row r="612" spans="1:10" ht="15.75" x14ac:dyDescent="0.25">
      <c r="A612" s="133"/>
      <c r="B612" s="129"/>
      <c r="C612" s="51"/>
      <c r="D612" s="52"/>
      <c r="E612" s="44"/>
      <c r="F612" s="44"/>
      <c r="G612" s="37"/>
      <c r="H612" s="140"/>
      <c r="I612" s="38"/>
      <c r="J612" s="3"/>
    </row>
    <row r="613" spans="1:10" ht="15.75" x14ac:dyDescent="0.25">
      <c r="A613" s="133"/>
      <c r="B613" s="116"/>
      <c r="C613" s="42"/>
      <c r="D613" s="42"/>
      <c r="E613" s="44"/>
      <c r="F613" s="44"/>
      <c r="G613" s="37"/>
      <c r="H613" s="140"/>
      <c r="I613" s="38"/>
      <c r="J613" s="3"/>
    </row>
    <row r="614" spans="1:10" ht="15.75" x14ac:dyDescent="0.25">
      <c r="A614" s="133"/>
      <c r="B614" s="116"/>
      <c r="C614" s="42"/>
      <c r="D614" s="46"/>
      <c r="E614" s="44"/>
      <c r="F614" s="44"/>
      <c r="G614" s="37"/>
      <c r="H614" s="140"/>
      <c r="I614" s="38"/>
      <c r="J614" s="3"/>
    </row>
    <row r="615" spans="1:10" ht="15.75" x14ac:dyDescent="0.25">
      <c r="A615" s="133"/>
      <c r="B615" s="116"/>
      <c r="C615" s="42"/>
      <c r="D615" s="46"/>
      <c r="E615" s="44"/>
      <c r="F615" s="44"/>
      <c r="G615" s="37"/>
      <c r="H615" s="140"/>
      <c r="I615" s="38"/>
      <c r="J615" s="3"/>
    </row>
    <row r="616" spans="1:10" ht="23.25" customHeight="1" x14ac:dyDescent="0.25">
      <c r="A616" s="297" t="s">
        <v>49</v>
      </c>
      <c r="B616" s="429" t="s">
        <v>50</v>
      </c>
      <c r="C616" s="429"/>
      <c r="D616" s="429"/>
      <c r="E616" s="429"/>
      <c r="F616" s="429"/>
      <c r="G616" s="429"/>
      <c r="H616" s="301" t="s">
        <v>40</v>
      </c>
      <c r="I616" s="298">
        <f>E628</f>
        <v>601.19000000000233</v>
      </c>
      <c r="J616" s="3"/>
    </row>
    <row r="617" spans="1:10" ht="15.75" x14ac:dyDescent="0.25">
      <c r="A617" s="280"/>
      <c r="B617" s="270"/>
      <c r="C617" s="275"/>
      <c r="D617" s="275"/>
      <c r="E617" s="275"/>
      <c r="F617" s="275"/>
      <c r="G617" s="275"/>
      <c r="H617" s="280"/>
      <c r="I617" s="268"/>
      <c r="J617" s="3"/>
    </row>
    <row r="618" spans="1:10" ht="15.75" x14ac:dyDescent="0.25">
      <c r="A618" s="279"/>
      <c r="B618" s="430" t="s">
        <v>16</v>
      </c>
      <c r="C618" s="430"/>
      <c r="D618" s="430"/>
      <c r="E618" s="430"/>
      <c r="F618" s="430"/>
      <c r="G618" s="430"/>
      <c r="H618" s="280"/>
      <c r="I618" s="243"/>
      <c r="J618" s="3"/>
    </row>
    <row r="619" spans="1:10" ht="15.75" x14ac:dyDescent="0.25">
      <c r="A619" s="279"/>
      <c r="B619" s="257"/>
      <c r="C619" s="258"/>
      <c r="D619" s="258"/>
      <c r="E619" s="258"/>
      <c r="F619" s="258"/>
      <c r="G619" s="258"/>
      <c r="H619" s="280"/>
      <c r="I619" s="243"/>
      <c r="J619" s="3"/>
    </row>
    <row r="620" spans="1:10" ht="15.75" x14ac:dyDescent="0.25">
      <c r="A620" s="279"/>
      <c r="B620" s="422" t="s">
        <v>322</v>
      </c>
      <c r="C620" s="423"/>
      <c r="D620" s="423"/>
      <c r="E620" s="423"/>
      <c r="F620" s="423"/>
      <c r="G620" s="424"/>
      <c r="H620" s="280"/>
      <c r="I620" s="243"/>
      <c r="J620" s="3"/>
    </row>
    <row r="621" spans="1:10" ht="15.75" x14ac:dyDescent="0.25">
      <c r="A621" s="279"/>
      <c r="B621" s="242"/>
      <c r="C621" s="242"/>
      <c r="D621" s="320">
        <v>28498.180000000004</v>
      </c>
      <c r="E621" s="319" t="s">
        <v>40</v>
      </c>
      <c r="F621" s="242"/>
      <c r="G621" s="242"/>
      <c r="H621" s="280"/>
      <c r="I621" s="243"/>
      <c r="J621" s="3"/>
    </row>
    <row r="622" spans="1:10" ht="15.75" x14ac:dyDescent="0.25">
      <c r="A622" s="279"/>
      <c r="B622" s="303"/>
      <c r="C622" s="304"/>
      <c r="D622" s="304"/>
      <c r="E622" s="304"/>
      <c r="F622" s="304"/>
      <c r="G622" s="305"/>
      <c r="H622" s="280"/>
      <c r="I622" s="243"/>
      <c r="J622" s="3"/>
    </row>
    <row r="623" spans="1:10" ht="15.75" x14ac:dyDescent="0.25">
      <c r="A623" s="279"/>
      <c r="B623" s="425" t="s">
        <v>30</v>
      </c>
      <c r="C623" s="425"/>
      <c r="D623" s="425"/>
      <c r="E623" s="306">
        <v>27896.99</v>
      </c>
      <c r="F623" s="307" t="s">
        <v>40</v>
      </c>
      <c r="G623" s="308"/>
      <c r="H623" s="280"/>
      <c r="I623" s="243"/>
      <c r="J623" s="3"/>
    </row>
    <row r="624" spans="1:10" ht="15.75" x14ac:dyDescent="0.25">
      <c r="A624" s="279"/>
      <c r="B624" s="426"/>
      <c r="C624" s="426"/>
      <c r="D624" s="426"/>
      <c r="E624" s="426"/>
      <c r="F624" s="426"/>
      <c r="G624" s="426"/>
      <c r="H624" s="280"/>
      <c r="I624" s="243"/>
      <c r="J624" s="3"/>
    </row>
    <row r="625" spans="1:10" ht="15.75" x14ac:dyDescent="0.25">
      <c r="A625" s="279"/>
      <c r="B625" s="309" t="s">
        <v>284</v>
      </c>
      <c r="C625" s="310"/>
      <c r="D625" s="310"/>
      <c r="E625" s="310"/>
      <c r="F625" s="310"/>
      <c r="G625" s="311"/>
      <c r="H625" s="280"/>
      <c r="I625" s="243"/>
      <c r="J625" s="3"/>
    </row>
    <row r="626" spans="1:10" ht="15.75" x14ac:dyDescent="0.25">
      <c r="A626" s="279"/>
      <c r="B626" s="312"/>
      <c r="C626" s="313">
        <f>D621</f>
        <v>28498.180000000004</v>
      </c>
      <c r="D626" s="314" t="s">
        <v>18</v>
      </c>
      <c r="E626" s="313">
        <f>E623</f>
        <v>27896.99</v>
      </c>
      <c r="F626" s="314" t="s">
        <v>19</v>
      </c>
      <c r="G626" s="313">
        <f>C626-E626</f>
        <v>601.19000000000233</v>
      </c>
      <c r="H626" s="280"/>
      <c r="I626" s="243"/>
      <c r="J626" s="3"/>
    </row>
    <row r="627" spans="1:10" ht="15.75" x14ac:dyDescent="0.25">
      <c r="A627" s="279"/>
      <c r="B627" s="312"/>
      <c r="C627" s="315"/>
      <c r="D627" s="315"/>
      <c r="E627" s="315"/>
      <c r="F627" s="315"/>
      <c r="G627" s="316"/>
      <c r="H627" s="280"/>
      <c r="I627" s="243"/>
      <c r="J627" s="3"/>
    </row>
    <row r="628" spans="1:10" ht="15.75" x14ac:dyDescent="0.25">
      <c r="A628" s="279"/>
      <c r="B628" s="427" t="s">
        <v>323</v>
      </c>
      <c r="C628" s="427"/>
      <c r="D628" s="427"/>
      <c r="E628" s="317">
        <f>G626</f>
        <v>601.19000000000233</v>
      </c>
      <c r="F628" s="310" t="s">
        <v>40</v>
      </c>
      <c r="G628" s="316"/>
      <c r="H628" s="280"/>
      <c r="I628" s="243"/>
      <c r="J628" s="3"/>
    </row>
    <row r="629" spans="1:10" s="236" customFormat="1" ht="15.75" x14ac:dyDescent="0.25">
      <c r="A629" s="279"/>
      <c r="B629" s="321"/>
      <c r="C629" s="310"/>
      <c r="D629" s="310"/>
      <c r="E629" s="317"/>
      <c r="F629" s="310"/>
      <c r="G629" s="316"/>
      <c r="H629" s="280"/>
      <c r="I629" s="243"/>
      <c r="J629" s="235"/>
    </row>
    <row r="630" spans="1:10" s="236" customFormat="1" ht="15.75" x14ac:dyDescent="0.25">
      <c r="A630" s="279"/>
      <c r="B630" s="321"/>
      <c r="C630" s="310"/>
      <c r="D630" s="310"/>
      <c r="E630" s="317"/>
      <c r="F630" s="310"/>
      <c r="G630" s="316"/>
      <c r="H630" s="280"/>
      <c r="I630" s="243"/>
      <c r="J630" s="235"/>
    </row>
    <row r="631" spans="1:10" s="236" customFormat="1" ht="15.75" x14ac:dyDescent="0.25">
      <c r="A631" s="279"/>
      <c r="B631" s="321"/>
      <c r="C631" s="310"/>
      <c r="D631" s="310"/>
      <c r="E631" s="397"/>
      <c r="F631" s="310"/>
      <c r="G631" s="316"/>
      <c r="H631" s="280"/>
      <c r="I631" s="243"/>
      <c r="J631" s="235"/>
    </row>
    <row r="632" spans="1:10" s="236" customFormat="1" ht="15.75" x14ac:dyDescent="0.25">
      <c r="A632" s="279"/>
      <c r="B632" s="321"/>
      <c r="C632" s="310"/>
      <c r="D632" s="310"/>
      <c r="E632" s="397"/>
      <c r="F632" s="310"/>
      <c r="G632" s="316"/>
      <c r="H632" s="280"/>
      <c r="I632" s="243"/>
      <c r="J632" s="235"/>
    </row>
    <row r="633" spans="1:10" s="236" customFormat="1" ht="15.75" x14ac:dyDescent="0.25">
      <c r="A633" s="279"/>
      <c r="B633" s="321"/>
      <c r="C633" s="310"/>
      <c r="D633" s="310"/>
      <c r="E633" s="397"/>
      <c r="F633" s="310"/>
      <c r="G633" s="316"/>
      <c r="H633" s="280"/>
      <c r="I633" s="243"/>
      <c r="J633" s="235"/>
    </row>
    <row r="634" spans="1:10" s="236" customFormat="1" ht="15.75" x14ac:dyDescent="0.25">
      <c r="A634" s="279"/>
      <c r="B634" s="321"/>
      <c r="C634" s="310"/>
      <c r="D634" s="310"/>
      <c r="E634" s="397"/>
      <c r="F634" s="310"/>
      <c r="G634" s="316"/>
      <c r="H634" s="280"/>
      <c r="I634" s="243"/>
      <c r="J634" s="235"/>
    </row>
    <row r="635" spans="1:10" s="236" customFormat="1" ht="15.75" x14ac:dyDescent="0.25">
      <c r="A635" s="279"/>
      <c r="B635" s="321"/>
      <c r="C635" s="310"/>
      <c r="D635" s="310"/>
      <c r="E635" s="397"/>
      <c r="F635" s="310"/>
      <c r="G635" s="316"/>
      <c r="H635" s="280"/>
      <c r="I635" s="243"/>
      <c r="J635" s="235"/>
    </row>
    <row r="636" spans="1:10" s="236" customFormat="1" ht="15.75" x14ac:dyDescent="0.25">
      <c r="A636" s="279"/>
      <c r="B636" s="321"/>
      <c r="C636" s="310"/>
      <c r="D636" s="310"/>
      <c r="E636" s="397"/>
      <c r="F636" s="310"/>
      <c r="G636" s="316"/>
      <c r="H636" s="280"/>
      <c r="I636" s="243"/>
      <c r="J636" s="235"/>
    </row>
    <row r="637" spans="1:10" s="236" customFormat="1" ht="15.75" x14ac:dyDescent="0.25">
      <c r="A637" s="279"/>
      <c r="B637" s="334"/>
      <c r="C637" s="335"/>
      <c r="D637" s="335"/>
      <c r="E637" s="397"/>
      <c r="F637" s="335"/>
      <c r="G637" s="316"/>
      <c r="H637" s="351"/>
      <c r="I637" s="243"/>
      <c r="J637" s="235"/>
    </row>
    <row r="638" spans="1:10" s="236" customFormat="1" ht="15.75" x14ac:dyDescent="0.25">
      <c r="A638" s="279"/>
      <c r="B638" s="334"/>
      <c r="C638" s="335"/>
      <c r="D638" s="335"/>
      <c r="E638" s="397"/>
      <c r="F638" s="335"/>
      <c r="G638" s="316"/>
      <c r="H638" s="351"/>
      <c r="I638" s="243"/>
      <c r="J638" s="235"/>
    </row>
    <row r="639" spans="1:10" s="236" customFormat="1" ht="15.75" x14ac:dyDescent="0.25">
      <c r="A639" s="279"/>
      <c r="B639" s="321"/>
      <c r="C639" s="310"/>
      <c r="D639" s="310"/>
      <c r="E639" s="317"/>
      <c r="F639" s="310"/>
      <c r="G639" s="316"/>
      <c r="H639" s="280"/>
      <c r="I639" s="243"/>
      <c r="J639" s="235"/>
    </row>
    <row r="640" spans="1:10" s="236" customFormat="1" ht="15.75" x14ac:dyDescent="0.25">
      <c r="A640" s="279"/>
      <c r="B640" s="321"/>
      <c r="C640" s="310"/>
      <c r="D640" s="310"/>
      <c r="E640" s="317"/>
      <c r="F640" s="310"/>
      <c r="G640" s="316"/>
      <c r="H640" s="280"/>
      <c r="I640" s="243"/>
      <c r="J640" s="235"/>
    </row>
    <row r="641" spans="1:10" ht="15.75" x14ac:dyDescent="0.25">
      <c r="A641" s="279"/>
      <c r="B641" s="269"/>
      <c r="C641" s="244"/>
      <c r="D641" s="244"/>
      <c r="E641" s="244"/>
      <c r="F641" s="244"/>
      <c r="G641" s="245"/>
      <c r="H641" s="280"/>
      <c r="I641" s="243"/>
      <c r="J641" s="3"/>
    </row>
    <row r="642" spans="1:10" ht="22.5" customHeight="1" x14ac:dyDescent="0.25">
      <c r="A642" s="297" t="s">
        <v>51</v>
      </c>
      <c r="B642" s="429" t="s">
        <v>52</v>
      </c>
      <c r="C642" s="429"/>
      <c r="D642" s="429"/>
      <c r="E642" s="429"/>
      <c r="F642" s="429"/>
      <c r="G642" s="429"/>
      <c r="H642" s="301" t="s">
        <v>40</v>
      </c>
      <c r="I642" s="298">
        <f>E654</f>
        <v>601.11000000000058</v>
      </c>
      <c r="J642" s="3"/>
    </row>
    <row r="643" spans="1:10" ht="15.75" x14ac:dyDescent="0.25">
      <c r="A643" s="280"/>
      <c r="B643" s="270"/>
      <c r="C643" s="275"/>
      <c r="D643" s="275"/>
      <c r="E643" s="275"/>
      <c r="F643" s="275"/>
      <c r="G643" s="275"/>
      <c r="H643" s="280"/>
      <c r="I643" s="268"/>
      <c r="J643" s="3"/>
    </row>
    <row r="644" spans="1:10" ht="15.75" x14ac:dyDescent="0.25">
      <c r="A644" s="280"/>
      <c r="B644" s="430" t="s">
        <v>16</v>
      </c>
      <c r="C644" s="430"/>
      <c r="D644" s="430"/>
      <c r="E644" s="430"/>
      <c r="F644" s="430"/>
      <c r="G644" s="430"/>
      <c r="H644" s="280"/>
      <c r="I644" s="268"/>
      <c r="J644" s="3"/>
    </row>
    <row r="645" spans="1:10" ht="15.75" x14ac:dyDescent="0.25">
      <c r="A645" s="280"/>
      <c r="B645" s="257"/>
      <c r="C645" s="258"/>
      <c r="D645" s="258"/>
      <c r="E645" s="258"/>
      <c r="F645" s="258"/>
      <c r="G645" s="258"/>
      <c r="H645" s="280"/>
      <c r="I645" s="268"/>
      <c r="J645" s="3"/>
    </row>
    <row r="646" spans="1:10" ht="15.75" x14ac:dyDescent="0.25">
      <c r="A646" s="280"/>
      <c r="B646" s="422" t="s">
        <v>324</v>
      </c>
      <c r="C646" s="423"/>
      <c r="D646" s="423"/>
      <c r="E646" s="423"/>
      <c r="F646" s="423"/>
      <c r="G646" s="424"/>
      <c r="H646" s="280"/>
      <c r="I646" s="268"/>
      <c r="J646" s="3"/>
    </row>
    <row r="647" spans="1:10" ht="15.75" x14ac:dyDescent="0.25">
      <c r="A647" s="280"/>
      <c r="B647" s="242"/>
      <c r="C647" s="242"/>
      <c r="D647" s="320">
        <f>28498.18+2127.5</f>
        <v>30625.68</v>
      </c>
      <c r="E647" s="319" t="s">
        <v>40</v>
      </c>
      <c r="F647" s="242"/>
      <c r="G647" s="242"/>
      <c r="H647" s="280"/>
      <c r="I647" s="268"/>
      <c r="J647" s="3"/>
    </row>
    <row r="648" spans="1:10" ht="15.75" x14ac:dyDescent="0.25">
      <c r="A648" s="280"/>
      <c r="B648" s="303"/>
      <c r="C648" s="304"/>
      <c r="D648" s="304"/>
      <c r="E648" s="304"/>
      <c r="F648" s="304"/>
      <c r="G648" s="305"/>
      <c r="H648" s="280"/>
      <c r="I648" s="268"/>
      <c r="J648" s="3"/>
    </row>
    <row r="649" spans="1:10" ht="15.75" x14ac:dyDescent="0.25">
      <c r="A649" s="280"/>
      <c r="B649" s="425" t="s">
        <v>30</v>
      </c>
      <c r="C649" s="425"/>
      <c r="D649" s="425"/>
      <c r="E649" s="306">
        <v>30024.57</v>
      </c>
      <c r="F649" s="307" t="s">
        <v>40</v>
      </c>
      <c r="G649" s="308"/>
      <c r="H649" s="280"/>
      <c r="I649" s="268"/>
      <c r="J649" s="3"/>
    </row>
    <row r="650" spans="1:10" ht="15.75" x14ac:dyDescent="0.25">
      <c r="A650" s="280"/>
      <c r="B650" s="426"/>
      <c r="C650" s="426"/>
      <c r="D650" s="426"/>
      <c r="E650" s="426"/>
      <c r="F650" s="426"/>
      <c r="G650" s="426"/>
      <c r="H650" s="280"/>
      <c r="I650" s="268"/>
      <c r="J650" s="3"/>
    </row>
    <row r="651" spans="1:10" ht="15.75" x14ac:dyDescent="0.25">
      <c r="A651" s="280"/>
      <c r="B651" s="309" t="s">
        <v>284</v>
      </c>
      <c r="C651" s="310"/>
      <c r="D651" s="310"/>
      <c r="E651" s="310"/>
      <c r="F651" s="310"/>
      <c r="G651" s="311"/>
      <c r="H651" s="280"/>
      <c r="I651" s="268"/>
      <c r="J651" s="3"/>
    </row>
    <row r="652" spans="1:10" ht="15.75" x14ac:dyDescent="0.25">
      <c r="A652" s="280"/>
      <c r="B652" s="312"/>
      <c r="C652" s="313">
        <f>D647</f>
        <v>30625.68</v>
      </c>
      <c r="D652" s="314" t="s">
        <v>18</v>
      </c>
      <c r="E652" s="313">
        <f>E649</f>
        <v>30024.57</v>
      </c>
      <c r="F652" s="314" t="s">
        <v>19</v>
      </c>
      <c r="G652" s="313">
        <f>C652-E652</f>
        <v>601.11000000000058</v>
      </c>
      <c r="H652" s="280"/>
      <c r="I652" s="268"/>
      <c r="J652" s="3"/>
    </row>
    <row r="653" spans="1:10" ht="15.75" x14ac:dyDescent="0.25">
      <c r="A653" s="280"/>
      <c r="B653" s="312"/>
      <c r="C653" s="315"/>
      <c r="D653" s="315"/>
      <c r="E653" s="315"/>
      <c r="F653" s="315"/>
      <c r="G653" s="316"/>
      <c r="H653" s="280"/>
      <c r="I653" s="268"/>
      <c r="J653" s="3"/>
    </row>
    <row r="654" spans="1:10" ht="15.75" x14ac:dyDescent="0.25">
      <c r="A654" s="280"/>
      <c r="B654" s="427" t="s">
        <v>325</v>
      </c>
      <c r="C654" s="427"/>
      <c r="D654" s="427"/>
      <c r="E654" s="317">
        <f>G652</f>
        <v>601.11000000000058</v>
      </c>
      <c r="F654" s="310" t="s">
        <v>40</v>
      </c>
      <c r="G654" s="316"/>
      <c r="H654" s="280"/>
      <c r="I654" s="268"/>
      <c r="J654" s="3"/>
    </row>
    <row r="655" spans="1:10" ht="15.75" x14ac:dyDescent="0.25">
      <c r="A655" s="280"/>
      <c r="B655" s="270"/>
      <c r="C655" s="275"/>
      <c r="D655" s="275"/>
      <c r="E655" s="275"/>
      <c r="F655" s="275"/>
      <c r="G655" s="275"/>
      <c r="H655" s="280"/>
      <c r="I655" s="268"/>
      <c r="J655" s="3"/>
    </row>
    <row r="656" spans="1:10" ht="15.75" x14ac:dyDescent="0.25">
      <c r="A656" s="280"/>
      <c r="B656" s="285"/>
      <c r="C656" s="275"/>
      <c r="D656" s="275"/>
      <c r="E656" s="275"/>
      <c r="F656" s="275"/>
      <c r="G656" s="275"/>
      <c r="H656" s="280"/>
      <c r="I656" s="268"/>
      <c r="J656" s="3"/>
    </row>
    <row r="657" spans="1:10" s="236" customFormat="1" ht="15.75" x14ac:dyDescent="0.25">
      <c r="A657" s="351"/>
      <c r="B657" s="285"/>
      <c r="C657" s="345"/>
      <c r="D657" s="345"/>
      <c r="E657" s="345"/>
      <c r="F657" s="345"/>
      <c r="G657" s="345"/>
      <c r="H657" s="351"/>
      <c r="I657" s="268"/>
      <c r="J657" s="235"/>
    </row>
    <row r="658" spans="1:10" s="236" customFormat="1" ht="15.75" x14ac:dyDescent="0.25">
      <c r="A658" s="351"/>
      <c r="B658" s="285"/>
      <c r="C658" s="345"/>
      <c r="D658" s="345"/>
      <c r="E658" s="345"/>
      <c r="F658" s="345"/>
      <c r="G658" s="345"/>
      <c r="H658" s="351"/>
      <c r="I658" s="268"/>
      <c r="J658" s="235"/>
    </row>
    <row r="659" spans="1:10" s="236" customFormat="1" ht="15.75" x14ac:dyDescent="0.25">
      <c r="A659" s="351"/>
      <c r="B659" s="285"/>
      <c r="C659" s="345"/>
      <c r="D659" s="345"/>
      <c r="E659" s="345"/>
      <c r="F659" s="345"/>
      <c r="G659" s="345"/>
      <c r="H659" s="351"/>
      <c r="I659" s="268"/>
      <c r="J659" s="235"/>
    </row>
    <row r="660" spans="1:10" ht="15.75" x14ac:dyDescent="0.25">
      <c r="A660" s="280"/>
      <c r="B660" s="270"/>
      <c r="C660" s="275"/>
      <c r="D660" s="345"/>
      <c r="E660" s="275"/>
      <c r="F660" s="275"/>
      <c r="G660" s="275"/>
      <c r="H660" s="280"/>
      <c r="I660" s="268"/>
      <c r="J660" s="3"/>
    </row>
    <row r="661" spans="1:10" ht="15.75" x14ac:dyDescent="0.25">
      <c r="A661" s="280"/>
      <c r="B661" s="270"/>
      <c r="C661" s="275"/>
      <c r="D661" s="345"/>
      <c r="E661" s="275"/>
      <c r="F661" s="275"/>
      <c r="G661" s="275"/>
      <c r="H661" s="280"/>
      <c r="I661" s="268"/>
      <c r="J661" s="3"/>
    </row>
    <row r="662" spans="1:10" ht="15.75" x14ac:dyDescent="0.25">
      <c r="A662" s="280"/>
      <c r="B662" s="270"/>
      <c r="C662" s="275"/>
      <c r="D662" s="345"/>
      <c r="E662" s="275"/>
      <c r="F662" s="275"/>
      <c r="G662" s="275"/>
      <c r="H662" s="280"/>
      <c r="I662" s="268"/>
      <c r="J662" s="3"/>
    </row>
    <row r="663" spans="1:10" ht="15.75" x14ac:dyDescent="0.25">
      <c r="A663" s="280"/>
      <c r="B663" s="270"/>
      <c r="C663" s="275"/>
      <c r="D663" s="345"/>
      <c r="E663" s="275"/>
      <c r="F663" s="275"/>
      <c r="G663" s="275"/>
      <c r="H663" s="280"/>
      <c r="I663" s="268"/>
      <c r="J663" s="3"/>
    </row>
    <row r="664" spans="1:10" ht="15.75" x14ac:dyDescent="0.25">
      <c r="A664" s="280"/>
      <c r="B664" s="270"/>
      <c r="C664" s="275"/>
      <c r="D664" s="345"/>
      <c r="E664" s="275"/>
      <c r="F664" s="275"/>
      <c r="G664" s="275"/>
      <c r="H664" s="280"/>
      <c r="I664" s="268"/>
      <c r="J664" s="3"/>
    </row>
    <row r="665" spans="1:10" ht="15.75" x14ac:dyDescent="0.25">
      <c r="A665" s="239"/>
      <c r="B665" s="271"/>
      <c r="C665" s="261"/>
      <c r="D665" s="264"/>
      <c r="E665" s="263"/>
      <c r="F665" s="263"/>
      <c r="G665" s="258"/>
      <c r="H665" s="239"/>
      <c r="I665" s="274"/>
      <c r="J665" s="3"/>
    </row>
    <row r="666" spans="1:10" s="236" customFormat="1" ht="15.75" x14ac:dyDescent="0.25">
      <c r="A666" s="239"/>
      <c r="B666" s="344"/>
      <c r="C666" s="261"/>
      <c r="D666" s="264"/>
      <c r="E666" s="263"/>
      <c r="F666" s="263"/>
      <c r="G666" s="258"/>
      <c r="H666" s="239"/>
      <c r="I666" s="350"/>
      <c r="J666" s="235"/>
    </row>
    <row r="667" spans="1:10" ht="15.75" x14ac:dyDescent="0.25">
      <c r="A667" s="239"/>
      <c r="B667" s="271"/>
      <c r="C667" s="261"/>
      <c r="D667" s="264"/>
      <c r="E667" s="263"/>
      <c r="F667" s="263"/>
      <c r="G667" s="258"/>
      <c r="H667" s="239"/>
      <c r="I667" s="274"/>
      <c r="J667" s="3"/>
    </row>
    <row r="668" spans="1:10" ht="23.25" customHeight="1" x14ac:dyDescent="0.25">
      <c r="A668" s="297" t="s">
        <v>53</v>
      </c>
      <c r="B668" s="429" t="s">
        <v>54</v>
      </c>
      <c r="C668" s="429"/>
      <c r="D668" s="429"/>
      <c r="E668" s="429"/>
      <c r="F668" s="429"/>
      <c r="G668" s="429"/>
      <c r="H668" s="301" t="s">
        <v>15</v>
      </c>
      <c r="I668" s="298">
        <f>F680</f>
        <v>24.037199999999757</v>
      </c>
      <c r="J668" s="3"/>
    </row>
    <row r="669" spans="1:10" ht="15.75" x14ac:dyDescent="0.25">
      <c r="A669" s="279"/>
      <c r="B669" s="431"/>
      <c r="C669" s="431"/>
      <c r="D669" s="431"/>
      <c r="E669" s="431"/>
      <c r="F669" s="431"/>
      <c r="G669" s="431"/>
      <c r="H669" s="280"/>
      <c r="I669" s="243"/>
      <c r="J669" s="3"/>
    </row>
    <row r="670" spans="1:10" ht="15.75" customHeight="1" x14ac:dyDescent="0.25">
      <c r="A670" s="239"/>
      <c r="B670" s="430" t="s">
        <v>16</v>
      </c>
      <c r="C670" s="430"/>
      <c r="D670" s="430"/>
      <c r="E670" s="430"/>
      <c r="F670" s="430"/>
      <c r="G670" s="430"/>
      <c r="H670" s="239"/>
      <c r="I670" s="239"/>
      <c r="J670" s="3"/>
    </row>
    <row r="671" spans="1:10" ht="15.75" x14ac:dyDescent="0.25">
      <c r="A671" s="239"/>
      <c r="B671" s="432"/>
      <c r="C671" s="432"/>
      <c r="D671" s="432"/>
      <c r="E671" s="432"/>
      <c r="F671" s="432"/>
      <c r="G671" s="432"/>
      <c r="H671" s="239"/>
      <c r="I671" s="239"/>
      <c r="J671" s="3"/>
    </row>
    <row r="672" spans="1:10" ht="15.75" customHeight="1" x14ac:dyDescent="0.25">
      <c r="A672" s="239"/>
      <c r="B672" s="422" t="s">
        <v>326</v>
      </c>
      <c r="C672" s="423"/>
      <c r="D672" s="423"/>
      <c r="E672" s="423"/>
      <c r="F672" s="423"/>
      <c r="G672" s="424"/>
      <c r="H672" s="239"/>
      <c r="I672" s="239"/>
      <c r="J672" s="3"/>
    </row>
    <row r="673" spans="1:10" ht="15.75" x14ac:dyDescent="0.25">
      <c r="A673" s="239"/>
      <c r="B673" s="242"/>
      <c r="C673" s="242"/>
      <c r="D673" s="320">
        <v>1139.9271999999999</v>
      </c>
      <c r="E673" s="319" t="s">
        <v>15</v>
      </c>
      <c r="F673" s="242"/>
      <c r="G673" s="242"/>
      <c r="H673" s="239"/>
      <c r="I673" s="239"/>
      <c r="J673" s="3"/>
    </row>
    <row r="674" spans="1:10" ht="15.75" x14ac:dyDescent="0.25">
      <c r="A674" s="239"/>
      <c r="B674" s="303"/>
      <c r="C674" s="304"/>
      <c r="D674" s="304"/>
      <c r="E674" s="304"/>
      <c r="F674" s="304"/>
      <c r="G674" s="305"/>
      <c r="H674" s="239"/>
      <c r="I674" s="239"/>
      <c r="J674" s="3"/>
    </row>
    <row r="675" spans="1:10" ht="15.75" customHeight="1" x14ac:dyDescent="0.25">
      <c r="A675" s="239"/>
      <c r="B675" s="425" t="s">
        <v>30</v>
      </c>
      <c r="C675" s="425"/>
      <c r="D675" s="425"/>
      <c r="E675" s="306">
        <v>1115.8900000000001</v>
      </c>
      <c r="F675" s="307" t="s">
        <v>15</v>
      </c>
      <c r="G675" s="308"/>
      <c r="H675" s="239"/>
      <c r="I675" s="239"/>
      <c r="J675" s="3"/>
    </row>
    <row r="676" spans="1:10" ht="15.75" x14ac:dyDescent="0.25">
      <c r="A676" s="239"/>
      <c r="B676" s="426"/>
      <c r="C676" s="426"/>
      <c r="D676" s="426"/>
      <c r="E676" s="426"/>
      <c r="F676" s="426"/>
      <c r="G676" s="426"/>
      <c r="H676" s="239"/>
      <c r="I676" s="239"/>
      <c r="J676" s="3"/>
    </row>
    <row r="677" spans="1:10" ht="15.75" x14ac:dyDescent="0.25">
      <c r="A677" s="239"/>
      <c r="B677" s="309" t="s">
        <v>17</v>
      </c>
      <c r="C677" s="310"/>
      <c r="D677" s="310"/>
      <c r="E677" s="310"/>
      <c r="F677" s="310"/>
      <c r="G677" s="311"/>
      <c r="H677" s="239"/>
      <c r="I677" s="239"/>
      <c r="J677" s="3"/>
    </row>
    <row r="678" spans="1:10" ht="15.75" x14ac:dyDescent="0.25">
      <c r="A678" s="239"/>
      <c r="B678" s="312"/>
      <c r="C678" s="313">
        <f>D673</f>
        <v>1139.9271999999999</v>
      </c>
      <c r="D678" s="314" t="s">
        <v>18</v>
      </c>
      <c r="E678" s="313">
        <f>E675</f>
        <v>1115.8900000000001</v>
      </c>
      <c r="F678" s="314" t="s">
        <v>19</v>
      </c>
      <c r="G678" s="313">
        <f>C678-E678</f>
        <v>24.037199999999757</v>
      </c>
      <c r="H678" s="239"/>
      <c r="I678" s="239"/>
      <c r="J678" s="3"/>
    </row>
    <row r="679" spans="1:10" ht="15.75" x14ac:dyDescent="0.25">
      <c r="A679" s="239"/>
      <c r="B679" s="312"/>
      <c r="C679" s="315"/>
      <c r="D679" s="315"/>
      <c r="E679" s="315"/>
      <c r="F679" s="315"/>
      <c r="G679" s="316"/>
      <c r="H679" s="239"/>
      <c r="I679" s="239"/>
      <c r="J679" s="3"/>
    </row>
    <row r="680" spans="1:10" ht="15.75" x14ac:dyDescent="0.25">
      <c r="A680" s="239"/>
      <c r="B680" s="427" t="s">
        <v>327</v>
      </c>
      <c r="C680" s="428"/>
      <c r="D680" s="428"/>
      <c r="E680" s="428"/>
      <c r="F680" s="317">
        <f>G678</f>
        <v>24.037199999999757</v>
      </c>
      <c r="G680" s="310" t="s">
        <v>15</v>
      </c>
      <c r="H680" s="239"/>
      <c r="I680" s="239"/>
      <c r="J680" s="3"/>
    </row>
    <row r="681" spans="1:10" ht="15.75" x14ac:dyDescent="0.25">
      <c r="A681" s="239"/>
      <c r="B681" s="271"/>
      <c r="C681" s="261"/>
      <c r="D681" s="264"/>
      <c r="E681" s="264"/>
      <c r="F681" s="263"/>
      <c r="G681" s="258"/>
      <c r="H681" s="239"/>
      <c r="I681" s="239"/>
      <c r="J681" s="3"/>
    </row>
    <row r="682" spans="1:10" s="236" customFormat="1" ht="15.75" x14ac:dyDescent="0.25">
      <c r="A682" s="239"/>
      <c r="B682" s="271"/>
      <c r="C682" s="261"/>
      <c r="D682" s="264"/>
      <c r="E682" s="264"/>
      <c r="F682" s="263"/>
      <c r="G682" s="258"/>
      <c r="H682" s="239"/>
      <c r="I682" s="239"/>
      <c r="J682" s="235"/>
    </row>
    <row r="683" spans="1:10" s="236" customFormat="1" ht="15.75" x14ac:dyDescent="0.25">
      <c r="A683" s="239"/>
      <c r="B683" s="271"/>
      <c r="C683" s="261"/>
      <c r="D683" s="264"/>
      <c r="E683" s="264"/>
      <c r="F683" s="263"/>
      <c r="G683" s="258"/>
      <c r="H683" s="239"/>
      <c r="I683" s="239"/>
      <c r="J683" s="235"/>
    </row>
    <row r="684" spans="1:10" s="236" customFormat="1" ht="15.75" x14ac:dyDescent="0.25">
      <c r="A684" s="239"/>
      <c r="B684" s="271"/>
      <c r="C684" s="261"/>
      <c r="D684" s="264"/>
      <c r="E684" s="264"/>
      <c r="F684" s="263"/>
      <c r="G684" s="258"/>
      <c r="H684" s="239"/>
      <c r="I684" s="239"/>
      <c r="J684" s="235"/>
    </row>
    <row r="685" spans="1:10" s="236" customFormat="1" ht="15.75" x14ac:dyDescent="0.25">
      <c r="A685" s="239"/>
      <c r="B685" s="344"/>
      <c r="C685" s="261"/>
      <c r="D685" s="264"/>
      <c r="E685" s="264"/>
      <c r="F685" s="263"/>
      <c r="G685" s="258"/>
      <c r="H685" s="239"/>
      <c r="I685" s="239"/>
      <c r="J685" s="235"/>
    </row>
    <row r="686" spans="1:10" s="236" customFormat="1" ht="15.75" x14ac:dyDescent="0.25">
      <c r="A686" s="239"/>
      <c r="B686" s="344"/>
      <c r="C686" s="261"/>
      <c r="D686" s="264"/>
      <c r="E686" s="264"/>
      <c r="F686" s="263"/>
      <c r="G686" s="258"/>
      <c r="H686" s="239"/>
      <c r="I686" s="239"/>
      <c r="J686" s="235"/>
    </row>
    <row r="687" spans="1:10" s="236" customFormat="1" ht="15.75" x14ac:dyDescent="0.25">
      <c r="A687" s="239"/>
      <c r="B687" s="344"/>
      <c r="C687" s="261"/>
      <c r="D687" s="264"/>
      <c r="E687" s="264"/>
      <c r="F687" s="263"/>
      <c r="G687" s="258"/>
      <c r="H687" s="239"/>
      <c r="I687" s="239"/>
      <c r="J687" s="235"/>
    </row>
    <row r="688" spans="1:10" s="236" customFormat="1" ht="15.75" x14ac:dyDescent="0.25">
      <c r="A688" s="239"/>
      <c r="B688" s="344"/>
      <c r="C688" s="261"/>
      <c r="D688" s="264"/>
      <c r="E688" s="264"/>
      <c r="F688" s="263"/>
      <c r="G688" s="258"/>
      <c r="H688" s="239"/>
      <c r="I688" s="239"/>
      <c r="J688" s="235"/>
    </row>
    <row r="689" spans="1:10" s="236" customFormat="1" ht="15.75" x14ac:dyDescent="0.25">
      <c r="A689" s="239"/>
      <c r="B689" s="271"/>
      <c r="C689" s="261"/>
      <c r="D689" s="264"/>
      <c r="E689" s="264"/>
      <c r="F689" s="263"/>
      <c r="G689" s="258"/>
      <c r="H689" s="239"/>
      <c r="I689" s="239"/>
      <c r="J689" s="235"/>
    </row>
    <row r="690" spans="1:10" s="236" customFormat="1" ht="15.75" x14ac:dyDescent="0.25">
      <c r="A690" s="239"/>
      <c r="B690" s="271"/>
      <c r="C690" s="261"/>
      <c r="D690" s="264"/>
      <c r="E690" s="264"/>
      <c r="F690" s="263"/>
      <c r="G690" s="258"/>
      <c r="H690" s="239"/>
      <c r="I690" s="239"/>
      <c r="J690" s="235"/>
    </row>
    <row r="691" spans="1:10" s="236" customFormat="1" ht="15.75" x14ac:dyDescent="0.25">
      <c r="A691" s="239"/>
      <c r="B691" s="271"/>
      <c r="C691" s="261"/>
      <c r="D691" s="264"/>
      <c r="E691" s="264"/>
      <c r="F691" s="263"/>
      <c r="G691" s="258"/>
      <c r="H691" s="239"/>
      <c r="I691" s="239"/>
      <c r="J691" s="235"/>
    </row>
    <row r="692" spans="1:10" s="236" customFormat="1" ht="15.75" x14ac:dyDescent="0.25">
      <c r="A692" s="239"/>
      <c r="B692" s="271"/>
      <c r="C692" s="261"/>
      <c r="D692" s="264"/>
      <c r="E692" s="264"/>
      <c r="F692" s="263"/>
      <c r="G692" s="258"/>
      <c r="H692" s="239"/>
      <c r="I692" s="239"/>
      <c r="J692" s="235"/>
    </row>
    <row r="693" spans="1:10" ht="15.75" x14ac:dyDescent="0.25">
      <c r="A693" s="239"/>
      <c r="B693" s="271"/>
      <c r="C693" s="261"/>
      <c r="D693" s="264"/>
      <c r="E693" s="264"/>
      <c r="F693" s="263"/>
      <c r="G693" s="258"/>
      <c r="H693" s="239"/>
      <c r="I693" s="239"/>
      <c r="J693" s="3"/>
    </row>
    <row r="694" spans="1:10" ht="15.75" x14ac:dyDescent="0.25">
      <c r="A694" s="239"/>
      <c r="B694" s="271"/>
      <c r="C694" s="261"/>
      <c r="D694" s="264"/>
      <c r="E694" s="264"/>
      <c r="F694" s="263"/>
      <c r="G694" s="258"/>
      <c r="H694" s="239"/>
      <c r="I694" s="239"/>
      <c r="J694" s="3"/>
    </row>
    <row r="695" spans="1:10" ht="23.25" customHeight="1" x14ac:dyDescent="0.25">
      <c r="A695" s="297" t="s">
        <v>55</v>
      </c>
      <c r="B695" s="429" t="s">
        <v>56</v>
      </c>
      <c r="C695" s="429"/>
      <c r="D695" s="429"/>
      <c r="E695" s="429"/>
      <c r="F695" s="429"/>
      <c r="G695" s="429"/>
      <c r="H695" s="301" t="s">
        <v>57</v>
      </c>
      <c r="I695" s="298">
        <f>F707</f>
        <v>317.40999999999985</v>
      </c>
      <c r="J695" s="3"/>
    </row>
    <row r="696" spans="1:10" ht="15.75" x14ac:dyDescent="0.25">
      <c r="A696" s="133"/>
      <c r="B696" s="115"/>
      <c r="C696" s="122"/>
      <c r="D696" s="122"/>
      <c r="E696" s="122"/>
      <c r="F696" s="122"/>
      <c r="G696" s="123"/>
      <c r="H696" s="57"/>
      <c r="I696" s="14"/>
      <c r="J696" s="3"/>
    </row>
    <row r="697" spans="1:10" ht="15.75" customHeight="1" x14ac:dyDescent="0.25">
      <c r="A697" s="15"/>
      <c r="B697" s="432" t="s">
        <v>58</v>
      </c>
      <c r="C697" s="432"/>
      <c r="D697" s="432"/>
      <c r="E697" s="432"/>
      <c r="F697" s="432"/>
      <c r="G697" s="432"/>
      <c r="H697" s="15"/>
      <c r="I697" s="15"/>
      <c r="J697" s="3"/>
    </row>
    <row r="698" spans="1:10" ht="15.75" x14ac:dyDescent="0.25">
      <c r="A698" s="15"/>
      <c r="B698" s="432"/>
      <c r="C698" s="432"/>
      <c r="D698" s="432"/>
      <c r="E698" s="432"/>
      <c r="F698" s="432"/>
      <c r="G698" s="432"/>
      <c r="H698" s="15"/>
      <c r="I698" s="15"/>
      <c r="J698" s="3"/>
    </row>
    <row r="699" spans="1:10" ht="15.75" customHeight="1" x14ac:dyDescent="0.25">
      <c r="A699" s="15"/>
      <c r="B699" s="422" t="s">
        <v>328</v>
      </c>
      <c r="C699" s="423"/>
      <c r="D699" s="423"/>
      <c r="E699" s="423"/>
      <c r="F699" s="423"/>
      <c r="G699" s="424"/>
      <c r="H699" s="15"/>
      <c r="I699" s="15"/>
      <c r="J699" s="3"/>
    </row>
    <row r="700" spans="1:10" ht="15.75" x14ac:dyDescent="0.25">
      <c r="A700" s="15"/>
      <c r="B700" s="242"/>
      <c r="C700" s="242"/>
      <c r="D700" s="320">
        <v>15047.08</v>
      </c>
      <c r="E700" s="319" t="s">
        <v>22</v>
      </c>
      <c r="F700" s="242"/>
      <c r="G700" s="242"/>
      <c r="H700" s="15"/>
      <c r="I700" s="15"/>
      <c r="J700" s="3"/>
    </row>
    <row r="701" spans="1:10" ht="15.75" x14ac:dyDescent="0.25">
      <c r="A701" s="15"/>
      <c r="B701" s="422"/>
      <c r="C701" s="423"/>
      <c r="D701" s="423"/>
      <c r="E701" s="423"/>
      <c r="F701" s="423"/>
      <c r="G701" s="424"/>
      <c r="H701" s="15"/>
      <c r="I701" s="15"/>
      <c r="J701" s="3"/>
    </row>
    <row r="702" spans="1:10" ht="15.75" customHeight="1" x14ac:dyDescent="0.25">
      <c r="A702" s="15"/>
      <c r="B702" s="425" t="s">
        <v>30</v>
      </c>
      <c r="C702" s="425"/>
      <c r="D702" s="425"/>
      <c r="E702" s="306">
        <v>14729.67</v>
      </c>
      <c r="F702" s="307" t="s">
        <v>22</v>
      </c>
      <c r="G702" s="308"/>
      <c r="H702" s="15"/>
      <c r="I702" s="15"/>
      <c r="J702" s="3"/>
    </row>
    <row r="703" spans="1:10" ht="15.75" x14ac:dyDescent="0.25">
      <c r="A703" s="15"/>
      <c r="B703" s="426"/>
      <c r="C703" s="426"/>
      <c r="D703" s="426"/>
      <c r="E703" s="426"/>
      <c r="F703" s="426"/>
      <c r="G703" s="426"/>
      <c r="H703" s="15"/>
      <c r="I703" s="15"/>
      <c r="J703" s="3"/>
    </row>
    <row r="704" spans="1:10" ht="15.75" x14ac:dyDescent="0.25">
      <c r="A704" s="15"/>
      <c r="B704" s="309" t="s">
        <v>17</v>
      </c>
      <c r="C704" s="322"/>
      <c r="D704" s="322"/>
      <c r="E704" s="322"/>
      <c r="F704" s="322"/>
      <c r="G704" s="311"/>
      <c r="H704" s="15"/>
      <c r="I704" s="15"/>
      <c r="J704" s="3"/>
    </row>
    <row r="705" spans="1:10" ht="15.75" x14ac:dyDescent="0.25">
      <c r="A705" s="15"/>
      <c r="B705" s="312"/>
      <c r="C705" s="313">
        <f>D700</f>
        <v>15047.08</v>
      </c>
      <c r="D705" s="314" t="s">
        <v>18</v>
      </c>
      <c r="E705" s="313">
        <f>E702</f>
        <v>14729.67</v>
      </c>
      <c r="F705" s="314" t="s">
        <v>19</v>
      </c>
      <c r="G705" s="313">
        <f>C705-E705</f>
        <v>317.40999999999985</v>
      </c>
      <c r="H705" s="15"/>
      <c r="I705" s="15"/>
      <c r="J705" s="3"/>
    </row>
    <row r="706" spans="1:10" ht="15.75" x14ac:dyDescent="0.25">
      <c r="A706" s="15"/>
      <c r="B706" s="427"/>
      <c r="C706" s="428"/>
      <c r="D706" s="428"/>
      <c r="E706" s="428"/>
      <c r="F706" s="428"/>
      <c r="G706" s="508"/>
      <c r="H706" s="15"/>
      <c r="I706" s="15"/>
      <c r="J706" s="3"/>
    </row>
    <row r="707" spans="1:10" ht="15.75" x14ac:dyDescent="0.25">
      <c r="A707" s="15"/>
      <c r="B707" s="427" t="s">
        <v>329</v>
      </c>
      <c r="C707" s="428"/>
      <c r="D707" s="428"/>
      <c r="E707" s="428"/>
      <c r="F707" s="317">
        <f>G705</f>
        <v>317.40999999999985</v>
      </c>
      <c r="G707" s="322" t="s">
        <v>22</v>
      </c>
      <c r="H707" s="15"/>
      <c r="I707" s="15"/>
      <c r="J707" s="3"/>
    </row>
    <row r="708" spans="1:10" ht="15.75" x14ac:dyDescent="0.25">
      <c r="A708" s="15"/>
      <c r="B708" s="155"/>
      <c r="C708" s="42"/>
      <c r="D708" s="42"/>
      <c r="E708" s="44"/>
      <c r="F708" s="44"/>
      <c r="G708" s="37"/>
      <c r="H708" s="15"/>
      <c r="I708" s="15"/>
      <c r="J708" s="3"/>
    </row>
    <row r="709" spans="1:10" ht="15.75" x14ac:dyDescent="0.25">
      <c r="A709" s="15"/>
      <c r="B709" s="134"/>
      <c r="C709" s="46"/>
      <c r="D709" s="46"/>
      <c r="E709" s="46"/>
      <c r="F709" s="46"/>
      <c r="G709" s="37"/>
      <c r="H709" s="15"/>
      <c r="I709" s="15"/>
      <c r="J709" s="3"/>
    </row>
    <row r="710" spans="1:10" ht="15.75" x14ac:dyDescent="0.25">
      <c r="A710" s="15"/>
      <c r="B710" s="134"/>
      <c r="C710" s="46"/>
      <c r="D710" s="46"/>
      <c r="E710" s="46"/>
      <c r="F710" s="46"/>
      <c r="G710" s="37"/>
      <c r="H710" s="15"/>
      <c r="I710" s="15"/>
      <c r="J710" s="3"/>
    </row>
    <row r="711" spans="1:10" ht="15.75" x14ac:dyDescent="0.25">
      <c r="A711" s="15"/>
      <c r="B711" s="134"/>
      <c r="C711" s="46"/>
      <c r="D711" s="46"/>
      <c r="E711" s="46"/>
      <c r="F711" s="46"/>
      <c r="G711" s="37"/>
      <c r="H711" s="15"/>
      <c r="I711" s="15"/>
      <c r="J711" s="3"/>
    </row>
    <row r="712" spans="1:10" ht="15.75" x14ac:dyDescent="0.25">
      <c r="A712" s="15"/>
      <c r="B712" s="134"/>
      <c r="C712" s="46"/>
      <c r="D712" s="46"/>
      <c r="E712" s="46"/>
      <c r="F712" s="46"/>
      <c r="G712" s="37"/>
      <c r="H712" s="15"/>
      <c r="I712" s="15"/>
      <c r="J712" s="3"/>
    </row>
    <row r="713" spans="1:10" ht="15.75" x14ac:dyDescent="0.25">
      <c r="A713" s="15"/>
      <c r="B713" s="134"/>
      <c r="C713" s="46"/>
      <c r="D713" s="46"/>
      <c r="E713" s="46"/>
      <c r="F713" s="46"/>
      <c r="G713" s="37"/>
      <c r="H713" s="15"/>
      <c r="I713" s="15"/>
      <c r="J713" s="3"/>
    </row>
    <row r="714" spans="1:10" ht="15.75" x14ac:dyDescent="0.25">
      <c r="A714" s="15"/>
      <c r="B714" s="134"/>
      <c r="C714" s="46"/>
      <c r="D714" s="46"/>
      <c r="E714" s="46"/>
      <c r="F714" s="46"/>
      <c r="G714" s="37"/>
      <c r="H714" s="15"/>
      <c r="I714" s="15"/>
      <c r="J714" s="3"/>
    </row>
    <row r="715" spans="1:10" ht="15.75" x14ac:dyDescent="0.25">
      <c r="A715" s="15"/>
      <c r="B715" s="134"/>
      <c r="C715" s="46"/>
      <c r="D715" s="46"/>
      <c r="E715" s="46"/>
      <c r="F715" s="46"/>
      <c r="G715" s="37"/>
      <c r="H715" s="15"/>
      <c r="I715" s="15"/>
      <c r="J715" s="3"/>
    </row>
    <row r="716" spans="1:10" ht="15.75" x14ac:dyDescent="0.25">
      <c r="A716" s="15"/>
      <c r="B716" s="134"/>
      <c r="C716" s="46"/>
      <c r="D716" s="46"/>
      <c r="E716" s="46"/>
      <c r="F716" s="46"/>
      <c r="G716" s="37"/>
      <c r="H716" s="15"/>
      <c r="I716" s="15"/>
      <c r="J716" s="3"/>
    </row>
    <row r="717" spans="1:10" ht="15.75" x14ac:dyDescent="0.25">
      <c r="A717" s="15"/>
      <c r="B717" s="134"/>
      <c r="C717" s="46"/>
      <c r="D717" s="46"/>
      <c r="E717" s="46"/>
      <c r="F717" s="46"/>
      <c r="G717" s="37"/>
      <c r="H717" s="15"/>
      <c r="I717" s="15"/>
      <c r="J717" s="3"/>
    </row>
    <row r="718" spans="1:10" ht="15.75" x14ac:dyDescent="0.25">
      <c r="A718" s="15"/>
      <c r="B718" s="134"/>
      <c r="C718" s="46"/>
      <c r="D718" s="46"/>
      <c r="E718" s="46"/>
      <c r="F718" s="46"/>
      <c r="G718" s="37"/>
      <c r="H718" s="15"/>
      <c r="I718" s="15"/>
      <c r="J718" s="3"/>
    </row>
    <row r="719" spans="1:10" ht="15.75" x14ac:dyDescent="0.25">
      <c r="A719" s="15"/>
      <c r="B719" s="134"/>
      <c r="C719" s="46"/>
      <c r="D719" s="46"/>
      <c r="E719" s="46"/>
      <c r="F719" s="46"/>
      <c r="G719" s="37"/>
      <c r="H719" s="15"/>
      <c r="I719" s="15"/>
      <c r="J719" s="3"/>
    </row>
    <row r="720" spans="1:10" ht="15.75" x14ac:dyDescent="0.25">
      <c r="A720" s="15"/>
      <c r="B720" s="134"/>
      <c r="C720" s="46"/>
      <c r="D720" s="46"/>
      <c r="E720" s="46"/>
      <c r="F720" s="46"/>
      <c r="G720" s="37"/>
      <c r="H720" s="15"/>
      <c r="I720" s="15"/>
      <c r="J720" s="3"/>
    </row>
    <row r="721" spans="1:10" ht="15.75" x14ac:dyDescent="0.25">
      <c r="A721" s="15"/>
      <c r="B721" s="134"/>
      <c r="C721" s="46"/>
      <c r="D721" s="46"/>
      <c r="E721" s="46"/>
      <c r="F721" s="46"/>
      <c r="G721" s="37"/>
      <c r="H721" s="15"/>
      <c r="I721" s="15"/>
      <c r="J721" s="3"/>
    </row>
    <row r="722" spans="1:10" ht="23.25" customHeight="1" x14ac:dyDescent="0.25">
      <c r="A722" s="223" t="s">
        <v>60</v>
      </c>
      <c r="B722" s="429" t="s">
        <v>61</v>
      </c>
      <c r="C722" s="429"/>
      <c r="D722" s="429"/>
      <c r="E722" s="429"/>
      <c r="F722" s="429"/>
      <c r="G722" s="429"/>
      <c r="H722" s="225" t="s">
        <v>15</v>
      </c>
      <c r="I722" s="224">
        <f>F734</f>
        <v>29.560000000000002</v>
      </c>
      <c r="J722" s="3"/>
    </row>
    <row r="723" spans="1:10" ht="15.75" x14ac:dyDescent="0.25">
      <c r="A723" s="133"/>
      <c r="B723" s="115"/>
      <c r="C723" s="122"/>
      <c r="D723" s="122"/>
      <c r="E723" s="122"/>
      <c r="F723" s="122"/>
      <c r="G723" s="123"/>
      <c r="H723" s="133"/>
      <c r="I723" s="55"/>
      <c r="J723" s="3"/>
    </row>
    <row r="724" spans="1:10" ht="15.75" customHeight="1" x14ac:dyDescent="0.25">
      <c r="A724" s="15"/>
      <c r="B724" s="430" t="s">
        <v>16</v>
      </c>
      <c r="C724" s="430"/>
      <c r="D724" s="430"/>
      <c r="E724" s="430"/>
      <c r="F724" s="430"/>
      <c r="G724" s="430"/>
      <c r="H724" s="15"/>
      <c r="I724" s="120"/>
      <c r="J724" s="3"/>
    </row>
    <row r="725" spans="1:10" ht="15.75" x14ac:dyDescent="0.25">
      <c r="A725" s="15"/>
      <c r="B725" s="432"/>
      <c r="C725" s="432"/>
      <c r="D725" s="432"/>
      <c r="E725" s="432"/>
      <c r="F725" s="432"/>
      <c r="G725" s="432"/>
      <c r="H725" s="15"/>
      <c r="I725" s="120"/>
      <c r="J725" s="3"/>
    </row>
    <row r="726" spans="1:10" ht="15.75" x14ac:dyDescent="0.25">
      <c r="A726" s="15"/>
      <c r="B726" s="422" t="s">
        <v>330</v>
      </c>
      <c r="C726" s="423"/>
      <c r="D726" s="423"/>
      <c r="E726" s="423"/>
      <c r="F726" s="423"/>
      <c r="G726" s="424"/>
      <c r="H726" s="15"/>
      <c r="I726" s="120"/>
      <c r="J726" s="3"/>
    </row>
    <row r="727" spans="1:10" ht="15.75" x14ac:dyDescent="0.25">
      <c r="A727" s="15"/>
      <c r="B727" s="242"/>
      <c r="C727" s="242"/>
      <c r="D727" s="320">
        <v>301.39999999999998</v>
      </c>
      <c r="E727" s="319" t="s">
        <v>15</v>
      </c>
      <c r="F727" s="242"/>
      <c r="G727" s="242"/>
      <c r="H727" s="15"/>
      <c r="I727" s="120"/>
      <c r="J727" s="3"/>
    </row>
    <row r="728" spans="1:10" ht="15.75" x14ac:dyDescent="0.25">
      <c r="A728" s="15"/>
      <c r="B728" s="303"/>
      <c r="C728" s="304"/>
      <c r="D728" s="304"/>
      <c r="E728" s="304"/>
      <c r="F728" s="304"/>
      <c r="G728" s="305"/>
      <c r="H728" s="15"/>
      <c r="I728" s="120"/>
      <c r="J728" s="3"/>
    </row>
    <row r="729" spans="1:10" ht="15.75" x14ac:dyDescent="0.25">
      <c r="A729" s="15"/>
      <c r="B729" s="425" t="s">
        <v>30</v>
      </c>
      <c r="C729" s="425"/>
      <c r="D729" s="425"/>
      <c r="E729" s="306">
        <v>271.83999999999997</v>
      </c>
      <c r="F729" s="307" t="s">
        <v>15</v>
      </c>
      <c r="G729" s="308"/>
      <c r="H729" s="15"/>
      <c r="I729" s="145"/>
      <c r="J729" s="3"/>
    </row>
    <row r="730" spans="1:10" ht="15.75" x14ac:dyDescent="0.25">
      <c r="A730" s="15"/>
      <c r="B730" s="426"/>
      <c r="C730" s="426"/>
      <c r="D730" s="426"/>
      <c r="E730" s="426"/>
      <c r="F730" s="426"/>
      <c r="G730" s="426"/>
      <c r="H730" s="15"/>
      <c r="I730" s="145"/>
      <c r="J730" s="3"/>
    </row>
    <row r="731" spans="1:10" ht="15.75" x14ac:dyDescent="0.25">
      <c r="A731" s="15"/>
      <c r="B731" s="309" t="s">
        <v>17</v>
      </c>
      <c r="C731" s="322"/>
      <c r="D731" s="322"/>
      <c r="E731" s="322"/>
      <c r="F731" s="322"/>
      <c r="G731" s="311"/>
      <c r="H731" s="15"/>
      <c r="I731" s="145"/>
      <c r="J731" s="3"/>
    </row>
    <row r="732" spans="1:10" ht="15.75" x14ac:dyDescent="0.25">
      <c r="A732" s="15"/>
      <c r="B732" s="312"/>
      <c r="C732" s="313">
        <f>D727</f>
        <v>301.39999999999998</v>
      </c>
      <c r="D732" s="314" t="s">
        <v>18</v>
      </c>
      <c r="E732" s="313">
        <f>E729</f>
        <v>271.83999999999997</v>
      </c>
      <c r="F732" s="314" t="s">
        <v>19</v>
      </c>
      <c r="G732" s="313">
        <f>C732-E732</f>
        <v>29.560000000000002</v>
      </c>
      <c r="H732" s="15"/>
      <c r="I732" s="145"/>
      <c r="J732" s="3"/>
    </row>
    <row r="733" spans="1:10" ht="15.75" x14ac:dyDescent="0.25">
      <c r="A733" s="15"/>
      <c r="B733" s="312"/>
      <c r="C733" s="315"/>
      <c r="D733" s="315"/>
      <c r="E733" s="315"/>
      <c r="F733" s="315"/>
      <c r="G733" s="316"/>
      <c r="H733" s="15"/>
      <c r="I733" s="145"/>
      <c r="J733" s="3"/>
    </row>
    <row r="734" spans="1:10" ht="15.75" x14ac:dyDescent="0.25">
      <c r="A734" s="15"/>
      <c r="B734" s="427" t="s">
        <v>331</v>
      </c>
      <c r="C734" s="428"/>
      <c r="D734" s="428"/>
      <c r="E734" s="428"/>
      <c r="F734" s="317">
        <f>G732</f>
        <v>29.560000000000002</v>
      </c>
      <c r="G734" s="322" t="s">
        <v>15</v>
      </c>
      <c r="H734" s="15"/>
      <c r="I734" s="145"/>
      <c r="J734" s="3"/>
    </row>
    <row r="735" spans="1:10" ht="15.75" x14ac:dyDescent="0.25">
      <c r="A735" s="15"/>
      <c r="B735" s="59"/>
      <c r="C735" s="29"/>
      <c r="D735" s="29"/>
      <c r="E735" s="30"/>
      <c r="F735" s="29"/>
      <c r="G735" s="144"/>
      <c r="H735" s="15"/>
      <c r="I735" s="145"/>
      <c r="J735" s="3"/>
    </row>
    <row r="736" spans="1:10" ht="15.75" x14ac:dyDescent="0.25">
      <c r="A736" s="15"/>
      <c r="B736" s="45"/>
      <c r="C736" s="43"/>
      <c r="D736" s="43"/>
      <c r="E736" s="43"/>
      <c r="F736" s="43"/>
      <c r="G736" s="118"/>
      <c r="H736" s="15"/>
      <c r="I736" s="120"/>
      <c r="J736" s="3"/>
    </row>
    <row r="737" spans="1:10" ht="15.75" x14ac:dyDescent="0.25">
      <c r="A737" s="15"/>
      <c r="B737" s="134"/>
      <c r="C737" s="46"/>
      <c r="D737" s="46"/>
      <c r="E737" s="46"/>
      <c r="F737" s="46"/>
      <c r="G737" s="118"/>
      <c r="H737" s="15"/>
      <c r="I737" s="120"/>
      <c r="J737" s="3"/>
    </row>
    <row r="738" spans="1:10" ht="15.75" x14ac:dyDescent="0.25">
      <c r="A738" s="15"/>
      <c r="B738" s="23"/>
      <c r="C738" s="31"/>
      <c r="D738" s="31"/>
      <c r="E738" s="31"/>
      <c r="F738" s="31"/>
      <c r="G738" s="32"/>
      <c r="H738" s="15"/>
      <c r="I738" s="120"/>
      <c r="J738" s="3"/>
    </row>
    <row r="739" spans="1:10" ht="15.75" x14ac:dyDescent="0.25">
      <c r="A739" s="15"/>
      <c r="B739" s="457"/>
      <c r="C739" s="457"/>
      <c r="D739" s="42"/>
      <c r="E739" s="42"/>
      <c r="F739" s="46"/>
      <c r="G739" s="118"/>
      <c r="H739" s="15"/>
      <c r="I739" s="15"/>
      <c r="J739" s="3"/>
    </row>
    <row r="740" spans="1:10" ht="15.75" x14ac:dyDescent="0.25">
      <c r="A740" s="15"/>
      <c r="B740" s="134"/>
      <c r="C740" s="46"/>
      <c r="D740" s="46"/>
      <c r="E740" s="46"/>
      <c r="F740" s="46"/>
      <c r="G740" s="118"/>
      <c r="H740" s="15"/>
      <c r="I740" s="15"/>
      <c r="J740" s="3"/>
    </row>
    <row r="741" spans="1:10" ht="15.75" x14ac:dyDescent="0.25">
      <c r="A741" s="15"/>
      <c r="B741" s="134"/>
      <c r="C741" s="46"/>
      <c r="D741" s="46"/>
      <c r="E741" s="46"/>
      <c r="F741" s="46"/>
      <c r="G741" s="118"/>
      <c r="H741" s="15"/>
      <c r="I741" s="15"/>
      <c r="J741" s="3"/>
    </row>
    <row r="742" spans="1:10" ht="15.75" x14ac:dyDescent="0.25">
      <c r="A742" s="15"/>
      <c r="B742" s="134"/>
      <c r="C742" s="46"/>
      <c r="D742" s="46"/>
      <c r="E742" s="46"/>
      <c r="F742" s="46"/>
      <c r="G742" s="118"/>
      <c r="H742" s="15"/>
      <c r="I742" s="15"/>
      <c r="J742" s="3"/>
    </row>
    <row r="743" spans="1:10" ht="15.75" x14ac:dyDescent="0.25">
      <c r="A743" s="15"/>
      <c r="B743" s="134"/>
      <c r="C743" s="46"/>
      <c r="D743" s="46"/>
      <c r="E743" s="46"/>
      <c r="F743" s="46"/>
      <c r="G743" s="118"/>
      <c r="H743" s="15"/>
      <c r="I743" s="15"/>
      <c r="J743" s="3"/>
    </row>
    <row r="744" spans="1:10" ht="15.75" x14ac:dyDescent="0.25">
      <c r="A744" s="15"/>
      <c r="B744" s="134"/>
      <c r="C744" s="46"/>
      <c r="D744" s="46"/>
      <c r="E744" s="46"/>
      <c r="F744" s="46"/>
      <c r="G744" s="118"/>
      <c r="H744" s="15"/>
      <c r="I744" s="15"/>
      <c r="J744" s="3"/>
    </row>
    <row r="745" spans="1:10" ht="15.75" x14ac:dyDescent="0.25">
      <c r="A745" s="15"/>
      <c r="B745" s="134"/>
      <c r="C745" s="46"/>
      <c r="D745" s="46"/>
      <c r="E745" s="46"/>
      <c r="F745" s="46"/>
      <c r="G745" s="118"/>
      <c r="H745" s="15"/>
      <c r="I745" s="15"/>
      <c r="J745" s="3"/>
    </row>
    <row r="746" spans="1:10" ht="15.75" x14ac:dyDescent="0.25">
      <c r="A746" s="15"/>
      <c r="B746" s="134"/>
      <c r="C746" s="46"/>
      <c r="D746" s="46"/>
      <c r="E746" s="46"/>
      <c r="F746" s="46"/>
      <c r="G746" s="118"/>
      <c r="H746" s="15"/>
      <c r="I746" s="15"/>
      <c r="J746" s="3"/>
    </row>
    <row r="747" spans="1:10" ht="15.75" x14ac:dyDescent="0.25">
      <c r="A747" s="15"/>
      <c r="B747" s="134"/>
      <c r="C747" s="46"/>
      <c r="D747" s="46"/>
      <c r="E747" s="46"/>
      <c r="F747" s="46"/>
      <c r="G747" s="118"/>
      <c r="H747" s="15"/>
      <c r="I747" s="15"/>
      <c r="J747" s="3"/>
    </row>
    <row r="748" spans="1:10" ht="23.25" customHeight="1" x14ac:dyDescent="0.25">
      <c r="A748" s="223" t="s">
        <v>66</v>
      </c>
      <c r="B748" s="429" t="s">
        <v>67</v>
      </c>
      <c r="C748" s="429"/>
      <c r="D748" s="429"/>
      <c r="E748" s="429"/>
      <c r="F748" s="429"/>
      <c r="G748" s="429"/>
      <c r="H748" s="225" t="s">
        <v>15</v>
      </c>
      <c r="I748" s="224">
        <f>F760</f>
        <v>24.400000000000034</v>
      </c>
      <c r="J748" s="3"/>
    </row>
    <row r="749" spans="1:10" ht="15.75" customHeight="1" x14ac:dyDescent="0.25">
      <c r="A749" s="146"/>
      <c r="B749" s="59"/>
      <c r="C749" s="29"/>
      <c r="D749" s="29"/>
      <c r="E749" s="30"/>
      <c r="F749" s="29"/>
      <c r="G749" s="144"/>
      <c r="H749" s="146"/>
      <c r="I749" s="55"/>
      <c r="J749" s="3"/>
    </row>
    <row r="750" spans="1:10" ht="15.75" customHeight="1" x14ac:dyDescent="0.25">
      <c r="A750" s="222"/>
      <c r="B750" s="430" t="s">
        <v>16</v>
      </c>
      <c r="C750" s="430"/>
      <c r="D750" s="430"/>
      <c r="E750" s="430"/>
      <c r="F750" s="430"/>
      <c r="G750" s="430"/>
      <c r="H750" s="222"/>
      <c r="I750" s="55"/>
      <c r="J750" s="3"/>
    </row>
    <row r="751" spans="1:10" ht="15.75" x14ac:dyDescent="0.25">
      <c r="A751" s="15"/>
      <c r="B751" s="432"/>
      <c r="C751" s="432"/>
      <c r="D751" s="432"/>
      <c r="E751" s="432"/>
      <c r="F751" s="432"/>
      <c r="G751" s="432"/>
      <c r="H751" s="15"/>
      <c r="I751" s="15"/>
      <c r="J751" s="3"/>
    </row>
    <row r="752" spans="1:10" ht="15.75" x14ac:dyDescent="0.25">
      <c r="A752" s="15"/>
      <c r="B752" s="422" t="s">
        <v>332</v>
      </c>
      <c r="C752" s="423"/>
      <c r="D752" s="423"/>
      <c r="E752" s="423"/>
      <c r="F752" s="423"/>
      <c r="G752" s="424"/>
      <c r="H752" s="15"/>
      <c r="I752" s="15"/>
      <c r="J752" s="3"/>
    </row>
    <row r="753" spans="1:10" ht="15.75" x14ac:dyDescent="0.25">
      <c r="A753" s="15"/>
      <c r="B753" s="242"/>
      <c r="C753" s="242"/>
      <c r="D753" s="320">
        <v>286.55</v>
      </c>
      <c r="E753" s="319" t="s">
        <v>15</v>
      </c>
      <c r="F753" s="242"/>
      <c r="G753" s="242"/>
      <c r="H753" s="15"/>
      <c r="I753" s="15"/>
      <c r="J753" s="3"/>
    </row>
    <row r="754" spans="1:10" ht="15.75" x14ac:dyDescent="0.25">
      <c r="A754" s="15"/>
      <c r="B754" s="303"/>
      <c r="C754" s="304"/>
      <c r="D754" s="304"/>
      <c r="E754" s="304"/>
      <c r="F754" s="304"/>
      <c r="G754" s="305"/>
      <c r="H754" s="15"/>
      <c r="I754" s="15"/>
      <c r="J754" s="3"/>
    </row>
    <row r="755" spans="1:10" ht="15.75" x14ac:dyDescent="0.25">
      <c r="A755" s="15"/>
      <c r="B755" s="425" t="s">
        <v>30</v>
      </c>
      <c r="C755" s="425"/>
      <c r="D755" s="425"/>
      <c r="E755" s="306">
        <v>262.14999999999998</v>
      </c>
      <c r="F755" s="307" t="s">
        <v>15</v>
      </c>
      <c r="G755" s="308"/>
      <c r="H755" s="15"/>
      <c r="I755" s="15"/>
      <c r="J755" s="3"/>
    </row>
    <row r="756" spans="1:10" ht="15.75" x14ac:dyDescent="0.25">
      <c r="A756" s="15"/>
      <c r="B756" s="426"/>
      <c r="C756" s="426"/>
      <c r="D756" s="426"/>
      <c r="E756" s="426"/>
      <c r="F756" s="426"/>
      <c r="G756" s="426"/>
      <c r="H756" s="15"/>
      <c r="I756" s="15"/>
      <c r="J756" s="3"/>
    </row>
    <row r="757" spans="1:10" ht="15.75" x14ac:dyDescent="0.25">
      <c r="A757" s="15"/>
      <c r="B757" s="309" t="s">
        <v>17</v>
      </c>
      <c r="C757" s="322"/>
      <c r="D757" s="322"/>
      <c r="E757" s="322"/>
      <c r="F757" s="322"/>
      <c r="G757" s="311"/>
      <c r="H757" s="15"/>
      <c r="I757" s="15"/>
      <c r="J757" s="3"/>
    </row>
    <row r="758" spans="1:10" ht="15.75" x14ac:dyDescent="0.25">
      <c r="A758" s="15"/>
      <c r="B758" s="312"/>
      <c r="C758" s="313">
        <f>D753</f>
        <v>286.55</v>
      </c>
      <c r="D758" s="314" t="s">
        <v>18</v>
      </c>
      <c r="E758" s="313">
        <f>E755</f>
        <v>262.14999999999998</v>
      </c>
      <c r="F758" s="314" t="s">
        <v>19</v>
      </c>
      <c r="G758" s="313">
        <f>C758-E758</f>
        <v>24.400000000000034</v>
      </c>
      <c r="H758" s="15"/>
      <c r="I758" s="15"/>
      <c r="J758" s="3"/>
    </row>
    <row r="759" spans="1:10" ht="15.75" x14ac:dyDescent="0.25">
      <c r="A759" s="15"/>
      <c r="B759" s="312"/>
      <c r="C759" s="315"/>
      <c r="D759" s="315"/>
      <c r="E759" s="315"/>
      <c r="F759" s="315"/>
      <c r="G759" s="316"/>
      <c r="H759" s="15"/>
      <c r="I759" s="15"/>
      <c r="J759" s="3"/>
    </row>
    <row r="760" spans="1:10" ht="15.75" x14ac:dyDescent="0.25">
      <c r="A760" s="15"/>
      <c r="B760" s="427" t="s">
        <v>333</v>
      </c>
      <c r="C760" s="428"/>
      <c r="D760" s="428"/>
      <c r="E760" s="428"/>
      <c r="F760" s="317">
        <f>G758</f>
        <v>24.400000000000034</v>
      </c>
      <c r="G760" s="322" t="s">
        <v>15</v>
      </c>
      <c r="H760" s="15"/>
      <c r="I760" s="15"/>
      <c r="J760" s="3"/>
    </row>
    <row r="761" spans="1:10" ht="15.75" x14ac:dyDescent="0.25">
      <c r="A761" s="15"/>
      <c r="B761" s="134"/>
      <c r="C761" s="46"/>
      <c r="D761" s="46"/>
      <c r="E761" s="46"/>
      <c r="F761" s="46"/>
      <c r="G761" s="118"/>
      <c r="H761" s="15"/>
      <c r="I761" s="15"/>
      <c r="J761" s="3"/>
    </row>
    <row r="762" spans="1:10" s="236" customFormat="1" ht="15.75" x14ac:dyDescent="0.25">
      <c r="A762" s="239"/>
      <c r="B762" s="218"/>
      <c r="C762" s="264"/>
      <c r="D762" s="264"/>
      <c r="E762" s="264"/>
      <c r="F762" s="264"/>
      <c r="G762" s="229"/>
      <c r="H762" s="239"/>
      <c r="I762" s="239"/>
      <c r="J762" s="235"/>
    </row>
    <row r="763" spans="1:10" s="236" customFormat="1" ht="15.75" x14ac:dyDescent="0.25">
      <c r="A763" s="239"/>
      <c r="B763" s="218"/>
      <c r="C763" s="264"/>
      <c r="D763" s="264"/>
      <c r="E763" s="264"/>
      <c r="F763" s="264"/>
      <c r="G763" s="229"/>
      <c r="H763" s="239"/>
      <c r="I763" s="239"/>
      <c r="J763" s="235"/>
    </row>
    <row r="764" spans="1:10" s="236" customFormat="1" ht="15.75" x14ac:dyDescent="0.25">
      <c r="A764" s="239"/>
      <c r="B764" s="218"/>
      <c r="C764" s="264"/>
      <c r="D764" s="264"/>
      <c r="E764" s="264"/>
      <c r="F764" s="264"/>
      <c r="G764" s="229"/>
      <c r="H764" s="239"/>
      <c r="I764" s="239"/>
      <c r="J764" s="235"/>
    </row>
    <row r="765" spans="1:10" s="236" customFormat="1" ht="15.75" x14ac:dyDescent="0.25">
      <c r="A765" s="239"/>
      <c r="B765" s="218"/>
      <c r="C765" s="264"/>
      <c r="D765" s="264"/>
      <c r="E765" s="264"/>
      <c r="F765" s="264"/>
      <c r="G765" s="229"/>
      <c r="H765" s="239"/>
      <c r="I765" s="239"/>
      <c r="J765" s="235"/>
    </row>
    <row r="766" spans="1:10" s="236" customFormat="1" ht="15.75" x14ac:dyDescent="0.25">
      <c r="A766" s="239"/>
      <c r="B766" s="218"/>
      <c r="C766" s="264"/>
      <c r="D766" s="264"/>
      <c r="E766" s="264"/>
      <c r="F766" s="264"/>
      <c r="G766" s="229"/>
      <c r="H766" s="239"/>
      <c r="I766" s="239"/>
      <c r="J766" s="235"/>
    </row>
    <row r="767" spans="1:10" s="236" customFormat="1" ht="15.75" x14ac:dyDescent="0.25">
      <c r="A767" s="239"/>
      <c r="B767" s="218"/>
      <c r="C767" s="264"/>
      <c r="D767" s="264"/>
      <c r="E767" s="264"/>
      <c r="F767" s="264"/>
      <c r="G767" s="229"/>
      <c r="H767" s="239"/>
      <c r="I767" s="239"/>
      <c r="J767" s="235"/>
    </row>
    <row r="768" spans="1:10" s="236" customFormat="1" ht="15.75" x14ac:dyDescent="0.25">
      <c r="A768" s="239"/>
      <c r="B768" s="218"/>
      <c r="C768" s="264"/>
      <c r="D768" s="264"/>
      <c r="E768" s="264"/>
      <c r="F768" s="264"/>
      <c r="G768" s="229"/>
      <c r="H768" s="239"/>
      <c r="I768" s="239"/>
      <c r="J768" s="235"/>
    </row>
    <row r="769" spans="1:10" s="236" customFormat="1" ht="15.75" x14ac:dyDescent="0.25">
      <c r="A769" s="239"/>
      <c r="B769" s="218"/>
      <c r="C769" s="264"/>
      <c r="D769" s="264"/>
      <c r="E769" s="264"/>
      <c r="F769" s="264"/>
      <c r="G769" s="229"/>
      <c r="H769" s="239"/>
      <c r="I769" s="239"/>
      <c r="J769" s="235"/>
    </row>
    <row r="770" spans="1:10" s="236" customFormat="1" ht="15.75" x14ac:dyDescent="0.25">
      <c r="A770" s="239"/>
      <c r="B770" s="218"/>
      <c r="C770" s="264"/>
      <c r="D770" s="264"/>
      <c r="E770" s="264"/>
      <c r="F770" s="264"/>
      <c r="G770" s="229"/>
      <c r="H770" s="239"/>
      <c r="I770" s="239"/>
      <c r="J770" s="235"/>
    </row>
    <row r="771" spans="1:10" s="236" customFormat="1" ht="15.75" x14ac:dyDescent="0.25">
      <c r="A771" s="239"/>
      <c r="B771" s="218"/>
      <c r="C771" s="264"/>
      <c r="D771" s="264"/>
      <c r="E771" s="264"/>
      <c r="F771" s="264"/>
      <c r="G771" s="229"/>
      <c r="H771" s="239"/>
      <c r="I771" s="239"/>
      <c r="J771" s="235"/>
    </row>
    <row r="772" spans="1:10" ht="15.75" x14ac:dyDescent="0.25">
      <c r="A772" s="15"/>
      <c r="B772" s="134"/>
      <c r="C772" s="46"/>
      <c r="D772" s="46"/>
      <c r="E772" s="46"/>
      <c r="F772" s="46"/>
      <c r="G772" s="118"/>
      <c r="H772" s="15"/>
      <c r="I772" s="15"/>
      <c r="J772" s="3"/>
    </row>
    <row r="773" spans="1:10" ht="15.75" x14ac:dyDescent="0.25">
      <c r="A773" s="15"/>
      <c r="B773" s="134"/>
      <c r="C773" s="46"/>
      <c r="D773" s="46"/>
      <c r="E773" s="46"/>
      <c r="F773" s="46"/>
      <c r="G773" s="118"/>
      <c r="H773" s="15"/>
      <c r="I773" s="15"/>
      <c r="J773" s="3"/>
    </row>
    <row r="774" spans="1:10" ht="22.5" hidden="1" customHeight="1" x14ac:dyDescent="0.25">
      <c r="A774" s="133" t="s">
        <v>143</v>
      </c>
      <c r="B774" s="459" t="s">
        <v>142</v>
      </c>
      <c r="C774" s="459"/>
      <c r="D774" s="459"/>
      <c r="E774" s="459"/>
      <c r="F774" s="459"/>
      <c r="G774" s="459"/>
      <c r="H774" s="13" t="s">
        <v>15</v>
      </c>
      <c r="I774" s="14">
        <f>F786</f>
        <v>0</v>
      </c>
      <c r="J774" s="3"/>
    </row>
    <row r="775" spans="1:10" ht="15.75" hidden="1" x14ac:dyDescent="0.25">
      <c r="A775" s="15"/>
      <c r="B775" s="114"/>
      <c r="C775" s="117"/>
      <c r="D775" s="117"/>
      <c r="E775" s="117"/>
      <c r="F775" s="117"/>
      <c r="G775" s="117"/>
      <c r="H775" s="15"/>
      <c r="I775" s="15"/>
      <c r="J775" s="3"/>
    </row>
    <row r="776" spans="1:10" ht="15.75" hidden="1" x14ac:dyDescent="0.25">
      <c r="A776" s="15"/>
      <c r="B776" s="40" t="s">
        <v>144</v>
      </c>
      <c r="C776" s="41"/>
      <c r="D776" s="41"/>
      <c r="E776" s="56" t="s">
        <v>109</v>
      </c>
      <c r="F776" s="41"/>
      <c r="G776" s="41"/>
      <c r="H776" s="15"/>
      <c r="I776" s="15"/>
      <c r="J776" s="3"/>
    </row>
    <row r="777" spans="1:10" ht="15.75" hidden="1" x14ac:dyDescent="0.25">
      <c r="A777" s="15"/>
      <c r="B777" s="449" t="s">
        <v>145</v>
      </c>
      <c r="C777" s="449"/>
      <c r="D777" s="449"/>
      <c r="E777" s="449"/>
      <c r="F777" s="449"/>
      <c r="G777" s="449"/>
      <c r="H777" s="15"/>
      <c r="I777" s="15"/>
      <c r="J777" s="3"/>
    </row>
    <row r="778" spans="1:10" ht="15.75" hidden="1" x14ac:dyDescent="0.25">
      <c r="A778" s="15"/>
      <c r="B778" s="114" t="s">
        <v>146</v>
      </c>
      <c r="C778" s="39"/>
      <c r="D778" s="117"/>
      <c r="E778" s="117"/>
      <c r="F778" s="117"/>
      <c r="G778" s="117"/>
      <c r="H778" s="15"/>
      <c r="I778" s="15"/>
      <c r="J778" s="3"/>
    </row>
    <row r="779" spans="1:10" ht="15.75" hidden="1" x14ac:dyDescent="0.25">
      <c r="A779" s="15"/>
      <c r="B779" s="134" t="s">
        <v>112</v>
      </c>
      <c r="C779" s="46">
        <v>0</v>
      </c>
      <c r="D779" s="46"/>
      <c r="E779" s="46"/>
      <c r="F779" s="46"/>
      <c r="G779" s="118"/>
      <c r="H779" s="15"/>
      <c r="I779" s="15"/>
      <c r="J779" s="3"/>
    </row>
    <row r="780" spans="1:10" ht="15.75" hidden="1" x14ac:dyDescent="0.25">
      <c r="A780" s="15"/>
      <c r="B780" s="134"/>
      <c r="C780" s="46"/>
      <c r="D780" s="46"/>
      <c r="E780" s="46"/>
      <c r="F780" s="46"/>
      <c r="G780" s="118"/>
      <c r="H780" s="15"/>
      <c r="I780" s="15"/>
      <c r="J780" s="3"/>
    </row>
    <row r="781" spans="1:10" ht="15.75" hidden="1" x14ac:dyDescent="0.25">
      <c r="A781" s="15"/>
      <c r="B781" s="40" t="s">
        <v>108</v>
      </c>
      <c r="C781" s="41"/>
      <c r="D781" s="41"/>
      <c r="E781" s="56" t="s">
        <v>109</v>
      </c>
      <c r="F781" s="41"/>
      <c r="G781" s="41"/>
      <c r="H781" s="15"/>
      <c r="I781" s="15"/>
      <c r="J781" s="3"/>
    </row>
    <row r="782" spans="1:10" ht="15.75" hidden="1" x14ac:dyDescent="0.25">
      <c r="A782" s="15"/>
      <c r="B782" s="449" t="s">
        <v>148</v>
      </c>
      <c r="C782" s="449"/>
      <c r="D782" s="449"/>
      <c r="E782" s="449"/>
      <c r="F782" s="449"/>
      <c r="G782" s="449"/>
      <c r="H782" s="15"/>
      <c r="I782" s="15"/>
      <c r="J782" s="3"/>
    </row>
    <row r="783" spans="1:10" ht="15.75" hidden="1" x14ac:dyDescent="0.25">
      <c r="A783" s="15"/>
      <c r="B783" s="114" t="s">
        <v>149</v>
      </c>
      <c r="C783" s="39"/>
      <c r="D783" s="117"/>
      <c r="E783" s="117"/>
      <c r="F783" s="117"/>
      <c r="G783" s="117"/>
      <c r="H783" s="15"/>
      <c r="I783" s="15"/>
      <c r="J783" s="3"/>
    </row>
    <row r="784" spans="1:10" ht="15.75" hidden="1" x14ac:dyDescent="0.25">
      <c r="A784" s="15"/>
      <c r="B784" s="134" t="s">
        <v>112</v>
      </c>
      <c r="C784" s="46">
        <v>0</v>
      </c>
      <c r="D784" s="46"/>
      <c r="E784" s="46"/>
      <c r="F784" s="46"/>
      <c r="G784" s="118"/>
      <c r="H784" s="15"/>
      <c r="I784" s="15"/>
      <c r="J784" s="3"/>
    </row>
    <row r="785" spans="1:10" ht="15.75" hidden="1" x14ac:dyDescent="0.25">
      <c r="A785" s="15"/>
      <c r="B785" s="134"/>
      <c r="C785" s="46"/>
      <c r="D785" s="46"/>
      <c r="E785" s="46"/>
      <c r="F785" s="46"/>
      <c r="G785" s="118"/>
      <c r="H785" s="15"/>
      <c r="I785" s="15"/>
      <c r="J785" s="3"/>
    </row>
    <row r="786" spans="1:10" ht="15.75" hidden="1" x14ac:dyDescent="0.25">
      <c r="A786" s="15"/>
      <c r="B786" s="457" t="s">
        <v>147</v>
      </c>
      <c r="C786" s="500"/>
      <c r="D786" s="500"/>
      <c r="E786" s="500"/>
      <c r="F786" s="116">
        <f>SUM(C784,C779)</f>
        <v>0</v>
      </c>
      <c r="G786" s="13" t="s">
        <v>15</v>
      </c>
      <c r="H786" s="15"/>
      <c r="I786" s="60"/>
      <c r="J786" s="3"/>
    </row>
    <row r="787" spans="1:10" ht="15.75" hidden="1" x14ac:dyDescent="0.25">
      <c r="A787" s="15"/>
      <c r="B787" s="134"/>
      <c r="C787" s="46"/>
      <c r="D787" s="46"/>
      <c r="E787" s="46"/>
      <c r="F787" s="46"/>
      <c r="G787" s="118"/>
      <c r="H787" s="15"/>
      <c r="I787" s="15"/>
      <c r="J787" s="3"/>
    </row>
    <row r="788" spans="1:10" ht="15.75" hidden="1" x14ac:dyDescent="0.25">
      <c r="A788" s="15"/>
      <c r="B788" s="134"/>
      <c r="C788" s="46"/>
      <c r="D788" s="46"/>
      <c r="E788" s="46"/>
      <c r="F788" s="46"/>
      <c r="G788" s="118"/>
      <c r="H788" s="15"/>
      <c r="I788" s="15"/>
      <c r="J788" s="3"/>
    </row>
    <row r="789" spans="1:10" ht="15.75" hidden="1" x14ac:dyDescent="0.25">
      <c r="A789" s="15"/>
      <c r="B789" s="134"/>
      <c r="C789" s="46"/>
      <c r="D789" s="46"/>
      <c r="E789" s="46"/>
      <c r="F789" s="46"/>
      <c r="G789" s="118"/>
      <c r="H789" s="15"/>
      <c r="I789" s="15"/>
      <c r="J789" s="3"/>
    </row>
    <row r="790" spans="1:10" ht="15.75" hidden="1" x14ac:dyDescent="0.25">
      <c r="A790" s="15"/>
      <c r="B790" s="134"/>
      <c r="C790" s="46"/>
      <c r="D790" s="46"/>
      <c r="E790" s="46"/>
      <c r="F790" s="46"/>
      <c r="G790" s="118"/>
      <c r="H790" s="15"/>
      <c r="I790" s="15"/>
      <c r="J790" s="3"/>
    </row>
    <row r="791" spans="1:10" ht="15.75" hidden="1" x14ac:dyDescent="0.25">
      <c r="A791" s="15"/>
      <c r="B791" s="134"/>
      <c r="C791" s="46"/>
      <c r="D791" s="46"/>
      <c r="E791" s="46"/>
      <c r="F791" s="46"/>
      <c r="G791" s="118"/>
      <c r="H791" s="15"/>
      <c r="I791" s="15"/>
      <c r="J791" s="3"/>
    </row>
    <row r="792" spans="1:10" ht="15.75" hidden="1" x14ac:dyDescent="0.25">
      <c r="A792" s="15"/>
      <c r="B792" s="134"/>
      <c r="C792" s="46"/>
      <c r="D792" s="46"/>
      <c r="E792" s="46"/>
      <c r="F792" s="46"/>
      <c r="G792" s="118"/>
      <c r="H792" s="15"/>
      <c r="I792" s="15"/>
      <c r="J792" s="3"/>
    </row>
    <row r="793" spans="1:10" ht="15.75" hidden="1" x14ac:dyDescent="0.25">
      <c r="A793" s="15"/>
      <c r="B793" s="134"/>
      <c r="C793" s="46"/>
      <c r="D793" s="46"/>
      <c r="E793" s="46"/>
      <c r="F793" s="46"/>
      <c r="G793" s="118"/>
      <c r="H793" s="15"/>
      <c r="I793" s="15"/>
      <c r="J793" s="3"/>
    </row>
    <row r="794" spans="1:10" ht="15.75" hidden="1" x14ac:dyDescent="0.25">
      <c r="A794" s="15"/>
      <c r="B794" s="134"/>
      <c r="C794" s="46"/>
      <c r="D794" s="46"/>
      <c r="E794" s="46"/>
      <c r="F794" s="46"/>
      <c r="G794" s="118"/>
      <c r="H794" s="15"/>
      <c r="I794" s="15"/>
      <c r="J794" s="3"/>
    </row>
    <row r="795" spans="1:10" ht="15.75" hidden="1" x14ac:dyDescent="0.25">
      <c r="A795" s="15"/>
      <c r="B795" s="134"/>
      <c r="C795" s="46"/>
      <c r="D795" s="46"/>
      <c r="E795" s="46"/>
      <c r="F795" s="46"/>
      <c r="G795" s="118"/>
      <c r="H795" s="15"/>
      <c r="I795" s="15"/>
      <c r="J795" s="3"/>
    </row>
    <row r="796" spans="1:10" ht="15.75" hidden="1" x14ac:dyDescent="0.25">
      <c r="A796" s="15"/>
      <c r="B796" s="134"/>
      <c r="C796" s="46"/>
      <c r="D796" s="46"/>
      <c r="E796" s="46"/>
      <c r="F796" s="46"/>
      <c r="G796" s="118"/>
      <c r="H796" s="15"/>
      <c r="I796" s="15"/>
      <c r="J796" s="3"/>
    </row>
    <row r="797" spans="1:10" ht="15.75" hidden="1" x14ac:dyDescent="0.25">
      <c r="A797" s="15"/>
      <c r="B797" s="134"/>
      <c r="C797" s="46"/>
      <c r="D797" s="46"/>
      <c r="E797" s="46"/>
      <c r="F797" s="46"/>
      <c r="G797" s="118"/>
      <c r="H797" s="15"/>
      <c r="I797" s="15"/>
      <c r="J797" s="3"/>
    </row>
    <row r="798" spans="1:10" ht="15.75" hidden="1" x14ac:dyDescent="0.25">
      <c r="A798" s="15"/>
      <c r="B798" s="134"/>
      <c r="C798" s="46"/>
      <c r="D798" s="46"/>
      <c r="E798" s="46"/>
      <c r="F798" s="46"/>
      <c r="G798" s="118"/>
      <c r="H798" s="15"/>
      <c r="I798" s="15"/>
      <c r="J798" s="3"/>
    </row>
    <row r="799" spans="1:10" ht="15.75" hidden="1" x14ac:dyDescent="0.25">
      <c r="A799" s="15"/>
      <c r="B799" s="134"/>
      <c r="C799" s="46"/>
      <c r="D799" s="46"/>
      <c r="E799" s="46"/>
      <c r="F799" s="46"/>
      <c r="G799" s="118"/>
      <c r="H799" s="15"/>
      <c r="I799" s="15"/>
      <c r="J799" s="3"/>
    </row>
    <row r="800" spans="1:10" ht="15.75" hidden="1" x14ac:dyDescent="0.25">
      <c r="A800" s="15"/>
      <c r="B800" s="134"/>
      <c r="C800" s="46"/>
      <c r="D800" s="46"/>
      <c r="E800" s="46"/>
      <c r="F800" s="46"/>
      <c r="G800" s="118"/>
      <c r="H800" s="15"/>
      <c r="I800" s="15"/>
      <c r="J800" s="3"/>
    </row>
    <row r="801" spans="1:10" ht="15.75" hidden="1" x14ac:dyDescent="0.25">
      <c r="A801" s="15"/>
      <c r="B801" s="134"/>
      <c r="C801" s="46"/>
      <c r="D801" s="46"/>
      <c r="E801" s="46"/>
      <c r="F801" s="46"/>
      <c r="G801" s="118"/>
      <c r="H801" s="15"/>
      <c r="I801" s="15"/>
      <c r="J801" s="3"/>
    </row>
    <row r="802" spans="1:10" ht="15.75" hidden="1" x14ac:dyDescent="0.25">
      <c r="A802" s="15"/>
      <c r="B802" s="134"/>
      <c r="C802" s="46"/>
      <c r="D802" s="46"/>
      <c r="E802" s="46"/>
      <c r="F802" s="46"/>
      <c r="G802" s="118"/>
      <c r="H802" s="15"/>
      <c r="I802" s="15"/>
      <c r="J802" s="3"/>
    </row>
    <row r="803" spans="1:10" ht="22.5" hidden="1" customHeight="1" x14ac:dyDescent="0.25">
      <c r="A803" s="133" t="s">
        <v>55</v>
      </c>
      <c r="B803" s="459" t="s">
        <v>150</v>
      </c>
      <c r="C803" s="459"/>
      <c r="D803" s="459"/>
      <c r="E803" s="459"/>
      <c r="F803" s="459"/>
      <c r="G803" s="459"/>
      <c r="H803" s="13" t="s">
        <v>57</v>
      </c>
      <c r="I803" s="14">
        <f>C817</f>
        <v>0</v>
      </c>
      <c r="J803" s="3"/>
    </row>
    <row r="804" spans="1:10" ht="15.75" hidden="1" x14ac:dyDescent="0.25">
      <c r="A804" s="133"/>
      <c r="B804" s="115"/>
      <c r="C804" s="122"/>
      <c r="D804" s="122"/>
      <c r="E804" s="122"/>
      <c r="F804" s="122"/>
      <c r="G804" s="123"/>
      <c r="H804" s="57"/>
      <c r="I804" s="14"/>
      <c r="J804" s="3"/>
    </row>
    <row r="805" spans="1:10" ht="15.75" hidden="1" x14ac:dyDescent="0.25">
      <c r="A805" s="15"/>
      <c r="B805" s="432" t="s">
        <v>58</v>
      </c>
      <c r="C805" s="432"/>
      <c r="D805" s="432"/>
      <c r="E805" s="432"/>
      <c r="F805" s="432"/>
      <c r="G805" s="432"/>
      <c r="H805" s="15"/>
      <c r="I805" s="15"/>
      <c r="J805" s="3"/>
    </row>
    <row r="806" spans="1:10" ht="15.75" hidden="1" x14ac:dyDescent="0.25">
      <c r="A806" s="15"/>
      <c r="B806" s="432"/>
      <c r="C806" s="432"/>
      <c r="D806" s="432"/>
      <c r="E806" s="432"/>
      <c r="F806" s="432"/>
      <c r="G806" s="432"/>
      <c r="H806" s="15"/>
      <c r="I806" s="15"/>
      <c r="J806" s="3"/>
    </row>
    <row r="807" spans="1:10" ht="15.75" hidden="1" x14ac:dyDescent="0.25">
      <c r="A807" s="15"/>
      <c r="B807" s="114" t="s">
        <v>59</v>
      </c>
      <c r="C807" s="117"/>
      <c r="D807" s="117"/>
      <c r="E807" s="117"/>
      <c r="F807" s="117"/>
      <c r="G807" s="117"/>
      <c r="H807" s="15"/>
      <c r="I807" s="15"/>
      <c r="J807" s="3"/>
    </row>
    <row r="808" spans="1:10" ht="15.75" hidden="1" x14ac:dyDescent="0.25">
      <c r="A808" s="15"/>
      <c r="B808" s="114"/>
      <c r="C808" s="117"/>
      <c r="D808" s="117"/>
      <c r="E808" s="117"/>
      <c r="F808" s="117"/>
      <c r="G808" s="117"/>
      <c r="H808" s="15"/>
      <c r="I808" s="15"/>
      <c r="J808" s="3"/>
    </row>
    <row r="809" spans="1:10" ht="15.75" hidden="1" x14ac:dyDescent="0.25">
      <c r="A809" s="15"/>
      <c r="B809" s="40" t="s">
        <v>144</v>
      </c>
      <c r="C809" s="41"/>
      <c r="D809" s="41"/>
      <c r="E809" s="56" t="s">
        <v>109</v>
      </c>
      <c r="F809" s="41"/>
      <c r="G809" s="41"/>
      <c r="H809" s="15"/>
      <c r="I809" s="15"/>
      <c r="J809" s="3"/>
    </row>
    <row r="810" spans="1:10" ht="15.75" hidden="1" x14ac:dyDescent="0.25">
      <c r="A810" s="15"/>
      <c r="B810" s="449" t="s">
        <v>145</v>
      </c>
      <c r="C810" s="449"/>
      <c r="D810" s="449"/>
      <c r="E810" s="449"/>
      <c r="F810" s="449"/>
      <c r="G810" s="449"/>
      <c r="H810" s="15"/>
      <c r="I810" s="15"/>
      <c r="J810" s="3"/>
    </row>
    <row r="811" spans="1:10" ht="15.75" hidden="1" x14ac:dyDescent="0.25">
      <c r="A811" s="15"/>
      <c r="B811" s="58"/>
      <c r="C811" s="30">
        <f>C779</f>
        <v>0</v>
      </c>
      <c r="D811" s="29" t="s">
        <v>37</v>
      </c>
      <c r="E811" s="30">
        <v>13.2</v>
      </c>
      <c r="F811" s="29" t="s">
        <v>19</v>
      </c>
      <c r="G811" s="33">
        <f>C811*E811</f>
        <v>0</v>
      </c>
      <c r="H811" s="15"/>
      <c r="I811" s="15"/>
      <c r="J811" s="3"/>
    </row>
    <row r="812" spans="1:10" ht="15.75" hidden="1" x14ac:dyDescent="0.25">
      <c r="A812" s="15"/>
      <c r="B812" s="58"/>
      <c r="C812" s="30"/>
      <c r="D812" s="29"/>
      <c r="E812" s="30"/>
      <c r="F812" s="29"/>
      <c r="G812" s="33"/>
      <c r="H812" s="15"/>
      <c r="I812" s="15"/>
      <c r="J812" s="3"/>
    </row>
    <row r="813" spans="1:10" ht="15.75" hidden="1" x14ac:dyDescent="0.25">
      <c r="A813" s="15"/>
      <c r="B813" s="40" t="s">
        <v>108</v>
      </c>
      <c r="C813" s="41"/>
      <c r="D813" s="41"/>
      <c r="E813" s="56" t="s">
        <v>109</v>
      </c>
      <c r="F813" s="41"/>
      <c r="G813" s="41"/>
      <c r="H813" s="15"/>
      <c r="I813" s="15"/>
      <c r="J813" s="3"/>
    </row>
    <row r="814" spans="1:10" ht="15.75" hidden="1" x14ac:dyDescent="0.25">
      <c r="A814" s="15"/>
      <c r="B814" s="449" t="s">
        <v>148</v>
      </c>
      <c r="C814" s="449"/>
      <c r="D814" s="449"/>
      <c r="E814" s="449"/>
      <c r="F814" s="449"/>
      <c r="G814" s="449"/>
      <c r="H814" s="15"/>
      <c r="I814" s="15"/>
      <c r="J814" s="3"/>
    </row>
    <row r="815" spans="1:10" ht="15.75" hidden="1" x14ac:dyDescent="0.25">
      <c r="A815" s="15"/>
      <c r="B815" s="58"/>
      <c r="C815" s="30">
        <f>C784</f>
        <v>0</v>
      </c>
      <c r="D815" s="29" t="s">
        <v>37</v>
      </c>
      <c r="E815" s="30">
        <v>13.2</v>
      </c>
      <c r="F815" s="29" t="s">
        <v>19</v>
      </c>
      <c r="G815" s="33">
        <f>C815*E815</f>
        <v>0</v>
      </c>
      <c r="H815" s="15"/>
      <c r="I815" s="15"/>
      <c r="J815" s="3"/>
    </row>
    <row r="816" spans="1:10" ht="15.75" hidden="1" x14ac:dyDescent="0.25">
      <c r="A816" s="15"/>
      <c r="B816" s="58"/>
      <c r="C816" s="30"/>
      <c r="D816" s="29"/>
      <c r="E816" s="30"/>
      <c r="F816" s="29"/>
      <c r="G816" s="33"/>
      <c r="H816" s="15"/>
      <c r="I816" s="15"/>
      <c r="J816" s="3"/>
    </row>
    <row r="817" spans="1:10" ht="15.75" hidden="1" x14ac:dyDescent="0.25">
      <c r="A817" s="15"/>
      <c r="B817" s="116" t="s">
        <v>42</v>
      </c>
      <c r="C817" s="42">
        <f>SUM(G811,G815)</f>
        <v>0</v>
      </c>
      <c r="D817" s="42" t="s">
        <v>22</v>
      </c>
      <c r="E817" s="44"/>
      <c r="F817" s="44"/>
      <c r="G817" s="37"/>
      <c r="H817" s="15"/>
      <c r="I817" s="15"/>
      <c r="J817" s="3"/>
    </row>
    <row r="818" spans="1:10" ht="15.75" hidden="1" x14ac:dyDescent="0.25">
      <c r="A818" s="15"/>
      <c r="B818" s="134"/>
      <c r="C818" s="46"/>
      <c r="D818" s="46"/>
      <c r="E818" s="44"/>
      <c r="F818" s="44"/>
      <c r="G818" s="37"/>
      <c r="H818" s="15"/>
      <c r="I818" s="15"/>
      <c r="J818" s="3"/>
    </row>
    <row r="819" spans="1:10" ht="15.75" hidden="1" x14ac:dyDescent="0.25">
      <c r="A819" s="15"/>
      <c r="B819" s="134"/>
      <c r="C819" s="46"/>
      <c r="D819" s="46"/>
      <c r="E819" s="46"/>
      <c r="F819" s="46"/>
      <c r="G819" s="37"/>
      <c r="H819" s="15"/>
      <c r="I819" s="15"/>
      <c r="J819" s="3"/>
    </row>
    <row r="820" spans="1:10" ht="15.75" hidden="1" x14ac:dyDescent="0.25">
      <c r="A820" s="15"/>
      <c r="B820" s="134"/>
      <c r="C820" s="46"/>
      <c r="D820" s="46"/>
      <c r="E820" s="46"/>
      <c r="F820" s="46"/>
      <c r="G820" s="37"/>
      <c r="H820" s="15"/>
      <c r="I820" s="15"/>
      <c r="J820" s="3"/>
    </row>
    <row r="821" spans="1:10" ht="15.75" hidden="1" x14ac:dyDescent="0.25">
      <c r="A821" s="15"/>
      <c r="B821" s="134"/>
      <c r="C821" s="46"/>
      <c r="D821" s="46"/>
      <c r="E821" s="46"/>
      <c r="F821" s="46"/>
      <c r="G821" s="37"/>
      <c r="H821" s="15"/>
      <c r="I821" s="15"/>
      <c r="J821" s="3"/>
    </row>
    <row r="822" spans="1:10" ht="15.75" hidden="1" x14ac:dyDescent="0.25">
      <c r="A822" s="15"/>
      <c r="B822" s="134"/>
      <c r="C822" s="46"/>
      <c r="D822" s="46"/>
      <c r="E822" s="46"/>
      <c r="F822" s="46"/>
      <c r="G822" s="37"/>
      <c r="H822" s="15"/>
      <c r="I822" s="15"/>
      <c r="J822" s="3"/>
    </row>
    <row r="823" spans="1:10" ht="15.75" hidden="1" x14ac:dyDescent="0.25">
      <c r="A823" s="15"/>
      <c r="B823" s="134"/>
      <c r="C823" s="46"/>
      <c r="D823" s="46"/>
      <c r="E823" s="46"/>
      <c r="F823" s="46"/>
      <c r="G823" s="37"/>
      <c r="H823" s="15"/>
      <c r="I823" s="15"/>
      <c r="J823" s="3"/>
    </row>
    <row r="824" spans="1:10" ht="15.75" hidden="1" x14ac:dyDescent="0.25">
      <c r="A824" s="15"/>
      <c r="B824" s="134"/>
      <c r="C824" s="46"/>
      <c r="D824" s="46"/>
      <c r="E824" s="46"/>
      <c r="F824" s="46"/>
      <c r="G824" s="37"/>
      <c r="H824" s="15"/>
      <c r="I824" s="15"/>
      <c r="J824" s="3"/>
    </row>
    <row r="825" spans="1:10" ht="15.75" hidden="1" x14ac:dyDescent="0.25">
      <c r="A825" s="15"/>
      <c r="B825" s="134"/>
      <c r="C825" s="46"/>
      <c r="D825" s="46"/>
      <c r="E825" s="46"/>
      <c r="F825" s="46"/>
      <c r="G825" s="37"/>
      <c r="H825" s="15"/>
      <c r="I825" s="15"/>
      <c r="J825" s="3"/>
    </row>
    <row r="826" spans="1:10" ht="15.75" hidden="1" x14ac:dyDescent="0.25">
      <c r="A826" s="15"/>
      <c r="B826" s="134"/>
      <c r="C826" s="46"/>
      <c r="D826" s="46"/>
      <c r="E826" s="46"/>
      <c r="F826" s="46"/>
      <c r="G826" s="37"/>
      <c r="H826" s="15"/>
      <c r="I826" s="15"/>
      <c r="J826" s="3"/>
    </row>
    <row r="827" spans="1:10" ht="15.75" hidden="1" x14ac:dyDescent="0.25">
      <c r="A827" s="15"/>
      <c r="B827" s="134"/>
      <c r="C827" s="46"/>
      <c r="D827" s="46"/>
      <c r="E827" s="46"/>
      <c r="F827" s="46"/>
      <c r="G827" s="37"/>
      <c r="H827" s="15"/>
      <c r="I827" s="15"/>
      <c r="J827" s="3"/>
    </row>
    <row r="828" spans="1:10" ht="15.75" hidden="1" x14ac:dyDescent="0.25">
      <c r="A828" s="15"/>
      <c r="B828" s="134"/>
      <c r="C828" s="46"/>
      <c r="D828" s="46"/>
      <c r="E828" s="46"/>
      <c r="F828" s="46"/>
      <c r="G828" s="37"/>
      <c r="H828" s="15"/>
      <c r="I828" s="15"/>
      <c r="J828" s="3"/>
    </row>
    <row r="829" spans="1:10" ht="15.75" hidden="1" x14ac:dyDescent="0.25">
      <c r="A829" s="15"/>
      <c r="B829" s="134"/>
      <c r="C829" s="46"/>
      <c r="D829" s="46"/>
      <c r="E829" s="46"/>
      <c r="F829" s="46"/>
      <c r="G829" s="37"/>
      <c r="H829" s="15"/>
      <c r="I829" s="15"/>
      <c r="J829" s="3"/>
    </row>
    <row r="830" spans="1:10" ht="15.75" hidden="1" x14ac:dyDescent="0.25">
      <c r="A830" s="15"/>
      <c r="B830" s="134"/>
      <c r="C830" s="46"/>
      <c r="D830" s="46"/>
      <c r="E830" s="46"/>
      <c r="F830" s="46"/>
      <c r="G830" s="37"/>
      <c r="H830" s="15"/>
      <c r="I830" s="15"/>
      <c r="J830" s="3"/>
    </row>
    <row r="831" spans="1:10" ht="22.5" customHeight="1" x14ac:dyDescent="0.25">
      <c r="A831" s="297" t="s">
        <v>134</v>
      </c>
      <c r="B831" s="429" t="s">
        <v>135</v>
      </c>
      <c r="C831" s="429"/>
      <c r="D831" s="429"/>
      <c r="E831" s="429"/>
      <c r="F831" s="429"/>
      <c r="G831" s="429"/>
      <c r="H831" s="301" t="s">
        <v>15</v>
      </c>
      <c r="I831" s="298">
        <f>F843</f>
        <v>5.4200000000000159</v>
      </c>
      <c r="J831" s="3"/>
    </row>
    <row r="832" spans="1:10" ht="15.75" x14ac:dyDescent="0.25">
      <c r="A832" s="15"/>
      <c r="B832" s="134"/>
      <c r="C832" s="46"/>
      <c r="D832" s="46"/>
      <c r="E832" s="46"/>
      <c r="F832" s="46"/>
      <c r="G832" s="118"/>
      <c r="H832" s="15"/>
      <c r="I832" s="15"/>
      <c r="J832" s="3"/>
    </row>
    <row r="833" spans="1:10" ht="15.75" x14ac:dyDescent="0.25">
      <c r="A833" s="15"/>
      <c r="B833" s="430" t="s">
        <v>16</v>
      </c>
      <c r="C833" s="430"/>
      <c r="D833" s="430"/>
      <c r="E833" s="430"/>
      <c r="F833" s="430"/>
      <c r="G833" s="430"/>
      <c r="H833" s="15"/>
      <c r="I833" s="15"/>
      <c r="J833" s="3"/>
    </row>
    <row r="834" spans="1:10" ht="15.75" x14ac:dyDescent="0.25">
      <c r="A834" s="15"/>
      <c r="B834" s="432"/>
      <c r="C834" s="432"/>
      <c r="D834" s="432"/>
      <c r="E834" s="432"/>
      <c r="F834" s="432"/>
      <c r="G834" s="432"/>
      <c r="H834" s="15"/>
      <c r="I834" s="15"/>
      <c r="J834" s="3"/>
    </row>
    <row r="835" spans="1:10" ht="15.75" x14ac:dyDescent="0.25">
      <c r="A835" s="15"/>
      <c r="B835" s="422" t="s">
        <v>371</v>
      </c>
      <c r="C835" s="423"/>
      <c r="D835" s="423"/>
      <c r="E835" s="423"/>
      <c r="F835" s="423"/>
      <c r="G835" s="424"/>
      <c r="H835" s="15"/>
      <c r="I835" s="15"/>
      <c r="J835" s="3"/>
    </row>
    <row r="836" spans="1:10" ht="15.75" x14ac:dyDescent="0.25">
      <c r="A836" s="15"/>
      <c r="B836" s="242"/>
      <c r="C836" s="242"/>
      <c r="D836" s="320">
        <f>387.36-23.62</f>
        <v>363.74</v>
      </c>
      <c r="E836" s="319" t="s">
        <v>15</v>
      </c>
      <c r="F836" s="242"/>
      <c r="G836" s="242"/>
      <c r="H836" s="15"/>
      <c r="I836" s="15"/>
      <c r="J836" s="3"/>
    </row>
    <row r="837" spans="1:10" ht="15.75" x14ac:dyDescent="0.25">
      <c r="A837" s="15"/>
      <c r="B837" s="303"/>
      <c r="C837" s="304"/>
      <c r="D837" s="304"/>
      <c r="E837" s="304"/>
      <c r="F837" s="304"/>
      <c r="G837" s="305"/>
      <c r="H837" s="15"/>
      <c r="I837" s="15"/>
      <c r="J837" s="3"/>
    </row>
    <row r="838" spans="1:10" ht="15.75" x14ac:dyDescent="0.25">
      <c r="A838" s="15"/>
      <c r="B838" s="425" t="s">
        <v>30</v>
      </c>
      <c r="C838" s="425"/>
      <c r="D838" s="425"/>
      <c r="E838" s="306">
        <v>358.32</v>
      </c>
      <c r="F838" s="307" t="s">
        <v>15</v>
      </c>
      <c r="G838" s="308"/>
      <c r="H838" s="15"/>
      <c r="I838" s="15"/>
      <c r="J838" s="3"/>
    </row>
    <row r="839" spans="1:10" ht="15.75" x14ac:dyDescent="0.25">
      <c r="A839" s="15"/>
      <c r="B839" s="426"/>
      <c r="C839" s="426"/>
      <c r="D839" s="426"/>
      <c r="E839" s="426"/>
      <c r="F839" s="426"/>
      <c r="G839" s="426"/>
      <c r="H839" s="15"/>
      <c r="I839" s="15"/>
      <c r="J839" s="3"/>
    </row>
    <row r="840" spans="1:10" ht="15.75" x14ac:dyDescent="0.25">
      <c r="A840" s="15"/>
      <c r="B840" s="309" t="s">
        <v>17</v>
      </c>
      <c r="C840" s="322"/>
      <c r="D840" s="322"/>
      <c r="E840" s="322"/>
      <c r="F840" s="322"/>
      <c r="G840" s="311"/>
      <c r="H840" s="15"/>
      <c r="I840" s="15"/>
      <c r="J840" s="3"/>
    </row>
    <row r="841" spans="1:10" ht="15.75" x14ac:dyDescent="0.25">
      <c r="A841" s="15"/>
      <c r="B841" s="312"/>
      <c r="C841" s="313">
        <f>D836</f>
        <v>363.74</v>
      </c>
      <c r="D841" s="314" t="s">
        <v>18</v>
      </c>
      <c r="E841" s="313">
        <f>E838</f>
        <v>358.32</v>
      </c>
      <c r="F841" s="314" t="s">
        <v>19</v>
      </c>
      <c r="G841" s="313">
        <f>C841-E841</f>
        <v>5.4200000000000159</v>
      </c>
      <c r="H841" s="15"/>
      <c r="I841" s="15"/>
      <c r="J841" s="3"/>
    </row>
    <row r="842" spans="1:10" ht="15.75" x14ac:dyDescent="0.25">
      <c r="A842" s="15"/>
      <c r="B842" s="312"/>
      <c r="C842" s="315"/>
      <c r="D842" s="315"/>
      <c r="E842" s="315"/>
      <c r="F842" s="315"/>
      <c r="G842" s="316"/>
      <c r="H842" s="15"/>
      <c r="I842" s="15"/>
      <c r="J842" s="3"/>
    </row>
    <row r="843" spans="1:10" ht="15.75" x14ac:dyDescent="0.25">
      <c r="A843" s="15"/>
      <c r="B843" s="427" t="s">
        <v>372</v>
      </c>
      <c r="C843" s="428"/>
      <c r="D843" s="428"/>
      <c r="E843" s="428"/>
      <c r="F843" s="317">
        <f>G841</f>
        <v>5.4200000000000159</v>
      </c>
      <c r="G843" s="322" t="s">
        <v>15</v>
      </c>
      <c r="H843" s="15"/>
      <c r="I843" s="15"/>
      <c r="J843" s="3"/>
    </row>
    <row r="844" spans="1:10" ht="15.75" x14ac:dyDescent="0.25">
      <c r="A844" s="15"/>
      <c r="B844" s="73"/>
      <c r="C844" s="143"/>
      <c r="D844" s="143"/>
      <c r="E844" s="143"/>
      <c r="F844" s="143"/>
      <c r="G844" s="143"/>
      <c r="H844" s="15"/>
      <c r="I844" s="15"/>
      <c r="J844" s="3"/>
    </row>
    <row r="845" spans="1:10" s="236" customFormat="1" ht="15.75" x14ac:dyDescent="0.25">
      <c r="A845" s="239"/>
      <c r="B845" s="73"/>
      <c r="C845" s="415"/>
      <c r="D845" s="415"/>
      <c r="E845" s="415"/>
      <c r="F845" s="415"/>
      <c r="G845" s="415"/>
      <c r="H845" s="239"/>
      <c r="I845" s="239"/>
      <c r="J845" s="235"/>
    </row>
    <row r="846" spans="1:10" ht="15.75" x14ac:dyDescent="0.25">
      <c r="A846" s="15"/>
      <c r="B846" s="163"/>
      <c r="C846" s="164"/>
      <c r="D846" s="143"/>
      <c r="E846" s="143"/>
      <c r="F846" s="143"/>
      <c r="G846" s="143"/>
      <c r="H846" s="15"/>
      <c r="I846" s="15"/>
      <c r="J846" s="3"/>
    </row>
    <row r="847" spans="1:10" ht="15.75" x14ac:dyDescent="0.25">
      <c r="A847" s="15"/>
      <c r="B847" s="73"/>
      <c r="C847" s="143"/>
      <c r="D847" s="143"/>
      <c r="E847" s="143"/>
      <c r="F847" s="143"/>
      <c r="G847" s="143"/>
      <c r="H847" s="15"/>
      <c r="I847" s="15"/>
      <c r="J847" s="3"/>
    </row>
    <row r="848" spans="1:10" ht="15.75" x14ac:dyDescent="0.25">
      <c r="A848" s="15"/>
      <c r="B848" s="73"/>
      <c r="C848" s="143"/>
      <c r="D848" s="143"/>
      <c r="E848" s="143"/>
      <c r="F848" s="143"/>
      <c r="G848" s="143"/>
      <c r="H848" s="15"/>
      <c r="I848" s="15"/>
      <c r="J848" s="3"/>
    </row>
    <row r="849" spans="1:10" ht="15.75" x14ac:dyDescent="0.25">
      <c r="A849" s="15"/>
      <c r="B849" s="496"/>
      <c r="C849" s="497"/>
      <c r="D849" s="497"/>
      <c r="E849" s="497"/>
      <c r="F849" s="153"/>
      <c r="G849" s="154"/>
      <c r="H849" s="15"/>
      <c r="I849" s="15"/>
      <c r="J849" s="3"/>
    </row>
    <row r="850" spans="1:10" ht="15.75" x14ac:dyDescent="0.25">
      <c r="A850" s="15"/>
      <c r="B850" s="449"/>
      <c r="C850" s="449"/>
      <c r="D850" s="449"/>
      <c r="E850" s="449"/>
      <c r="F850" s="449"/>
      <c r="G850" s="449"/>
      <c r="H850" s="15"/>
      <c r="I850" s="15"/>
      <c r="J850" s="3"/>
    </row>
    <row r="851" spans="1:10" ht="15.75" x14ac:dyDescent="0.25">
      <c r="A851" s="15"/>
      <c r="B851" s="163"/>
      <c r="C851" s="164"/>
      <c r="D851" s="143"/>
      <c r="E851" s="143"/>
      <c r="F851" s="143"/>
      <c r="G851" s="143"/>
      <c r="H851" s="15"/>
      <c r="I851" s="15"/>
      <c r="J851" s="3"/>
    </row>
    <row r="852" spans="1:10" ht="15.75" x14ac:dyDescent="0.25">
      <c r="A852" s="15"/>
      <c r="B852" s="73"/>
      <c r="C852" s="143"/>
      <c r="D852" s="143"/>
      <c r="E852" s="143"/>
      <c r="F852" s="143"/>
      <c r="G852" s="143"/>
      <c r="H852" s="15"/>
      <c r="I852" s="15"/>
      <c r="J852" s="3"/>
    </row>
    <row r="853" spans="1:10" ht="15.75" x14ac:dyDescent="0.25">
      <c r="A853" s="15"/>
      <c r="B853" s="73"/>
      <c r="C853" s="143"/>
      <c r="D853" s="143"/>
      <c r="E853" s="143"/>
      <c r="F853" s="143"/>
      <c r="G853" s="143"/>
      <c r="H853" s="15"/>
      <c r="I853" s="15"/>
      <c r="J853" s="3"/>
    </row>
    <row r="854" spans="1:10" ht="15.75" customHeight="1" x14ac:dyDescent="0.25">
      <c r="A854" s="15"/>
      <c r="B854" s="498"/>
      <c r="C854" s="499"/>
      <c r="D854" s="499"/>
      <c r="E854" s="499"/>
      <c r="F854" s="153"/>
      <c r="G854" s="154"/>
      <c r="H854" s="15"/>
      <c r="I854" s="15"/>
      <c r="J854" s="3"/>
    </row>
    <row r="855" spans="1:10" ht="15.75" x14ac:dyDescent="0.25">
      <c r="A855" s="15"/>
      <c r="B855" s="449"/>
      <c r="C855" s="449"/>
      <c r="D855" s="449"/>
      <c r="E855" s="449"/>
      <c r="F855" s="449"/>
      <c r="G855" s="449"/>
      <c r="H855" s="15"/>
      <c r="I855" s="15"/>
      <c r="J855" s="3"/>
    </row>
    <row r="856" spans="1:10" ht="15.75" x14ac:dyDescent="0.25">
      <c r="A856" s="15"/>
      <c r="B856" s="163"/>
      <c r="C856" s="164"/>
      <c r="D856" s="143"/>
      <c r="E856" s="143"/>
      <c r="F856" s="143"/>
      <c r="G856" s="143"/>
      <c r="H856" s="15"/>
      <c r="I856" s="15"/>
      <c r="J856" s="3"/>
    </row>
    <row r="857" spans="1:10" ht="15.75" x14ac:dyDescent="0.25">
      <c r="A857" s="15"/>
      <c r="B857" s="73"/>
      <c r="C857" s="143"/>
      <c r="D857" s="143"/>
      <c r="E857" s="143"/>
      <c r="F857" s="143"/>
      <c r="G857" s="143"/>
      <c r="H857" s="15"/>
      <c r="I857" s="15"/>
      <c r="J857" s="3"/>
    </row>
    <row r="858" spans="1:10" ht="22.5" customHeight="1" x14ac:dyDescent="0.25">
      <c r="A858" s="297" t="s">
        <v>220</v>
      </c>
      <c r="B858" s="429" t="s">
        <v>221</v>
      </c>
      <c r="C858" s="429"/>
      <c r="D858" s="429"/>
      <c r="E858" s="429"/>
      <c r="F858" s="429"/>
      <c r="G858" s="429"/>
      <c r="H858" s="301" t="s">
        <v>15</v>
      </c>
      <c r="I858" s="298">
        <f>F870</f>
        <v>75.080000000000013</v>
      </c>
      <c r="J858" s="3"/>
    </row>
    <row r="859" spans="1:10" ht="15.75" x14ac:dyDescent="0.25">
      <c r="A859" s="15"/>
      <c r="B859" s="150"/>
      <c r="C859" s="46"/>
      <c r="D859" s="46"/>
      <c r="E859" s="46"/>
      <c r="F859" s="46"/>
      <c r="G859" s="144"/>
      <c r="H859" s="15"/>
      <c r="I859" s="15"/>
      <c r="J859" s="3"/>
    </row>
    <row r="860" spans="1:10" ht="15.75" x14ac:dyDescent="0.25">
      <c r="A860" s="15"/>
      <c r="B860" s="430" t="s">
        <v>16</v>
      </c>
      <c r="C860" s="430"/>
      <c r="D860" s="430"/>
      <c r="E860" s="430"/>
      <c r="F860" s="430"/>
      <c r="G860" s="430"/>
      <c r="H860" s="15"/>
      <c r="I860" s="15"/>
      <c r="J860" s="3"/>
    </row>
    <row r="861" spans="1:10" ht="15.75" x14ac:dyDescent="0.25">
      <c r="A861" s="15"/>
      <c r="B861" s="432"/>
      <c r="C861" s="432"/>
      <c r="D861" s="432"/>
      <c r="E861" s="432"/>
      <c r="F861" s="432"/>
      <c r="G861" s="432"/>
      <c r="H861" s="15"/>
      <c r="I861" s="15"/>
      <c r="J861" s="3"/>
    </row>
    <row r="862" spans="1:10" ht="15.75" x14ac:dyDescent="0.25">
      <c r="A862" s="15"/>
      <c r="B862" s="422" t="s">
        <v>334</v>
      </c>
      <c r="C862" s="423"/>
      <c r="D862" s="423"/>
      <c r="E862" s="423"/>
      <c r="F862" s="423"/>
      <c r="G862" s="424"/>
      <c r="H862" s="15"/>
      <c r="I862" s="15"/>
      <c r="J862" s="3"/>
    </row>
    <row r="863" spans="1:10" ht="15.75" x14ac:dyDescent="0.25">
      <c r="A863" s="15"/>
      <c r="B863" s="242"/>
      <c r="C863" s="242"/>
      <c r="D863" s="320">
        <v>208.46</v>
      </c>
      <c r="E863" s="319" t="s">
        <v>15</v>
      </c>
      <c r="F863" s="242"/>
      <c r="G863" s="242"/>
      <c r="H863" s="15"/>
      <c r="I863" s="15"/>
      <c r="J863" s="3"/>
    </row>
    <row r="864" spans="1:10" ht="15.75" x14ac:dyDescent="0.25">
      <c r="A864" s="15"/>
      <c r="B864" s="303"/>
      <c r="C864" s="304"/>
      <c r="D864" s="304"/>
      <c r="E864" s="304"/>
      <c r="F864" s="304"/>
      <c r="G864" s="305"/>
      <c r="H864" s="15"/>
      <c r="I864" s="15"/>
      <c r="J864" s="3"/>
    </row>
    <row r="865" spans="1:10" ht="15.75" x14ac:dyDescent="0.25">
      <c r="A865" s="15"/>
      <c r="B865" s="425" t="s">
        <v>30</v>
      </c>
      <c r="C865" s="425"/>
      <c r="D865" s="425"/>
      <c r="E865" s="306">
        <v>133.38</v>
      </c>
      <c r="F865" s="307" t="s">
        <v>15</v>
      </c>
      <c r="G865" s="308"/>
      <c r="H865" s="15"/>
      <c r="I865" s="15"/>
      <c r="J865" s="3"/>
    </row>
    <row r="866" spans="1:10" ht="15.75" x14ac:dyDescent="0.25">
      <c r="A866" s="15"/>
      <c r="B866" s="426"/>
      <c r="C866" s="426"/>
      <c r="D866" s="426"/>
      <c r="E866" s="426"/>
      <c r="F866" s="426"/>
      <c r="G866" s="426"/>
      <c r="H866" s="15"/>
      <c r="I866" s="15"/>
      <c r="J866" s="3"/>
    </row>
    <row r="867" spans="1:10" ht="15.75" x14ac:dyDescent="0.25">
      <c r="A867" s="15"/>
      <c r="B867" s="309" t="s">
        <v>17</v>
      </c>
      <c r="C867" s="322"/>
      <c r="D867" s="322"/>
      <c r="E867" s="322"/>
      <c r="F867" s="322"/>
      <c r="G867" s="311"/>
      <c r="H867" s="15"/>
      <c r="I867" s="15"/>
      <c r="J867" s="3"/>
    </row>
    <row r="868" spans="1:10" ht="15.75" x14ac:dyDescent="0.25">
      <c r="A868" s="15"/>
      <c r="B868" s="312"/>
      <c r="C868" s="313">
        <f>D863</f>
        <v>208.46</v>
      </c>
      <c r="D868" s="314" t="s">
        <v>18</v>
      </c>
      <c r="E868" s="313">
        <f>E865</f>
        <v>133.38</v>
      </c>
      <c r="F868" s="314" t="s">
        <v>19</v>
      </c>
      <c r="G868" s="313">
        <f>C868-E868</f>
        <v>75.080000000000013</v>
      </c>
      <c r="H868" s="15"/>
      <c r="I868" s="15"/>
      <c r="J868" s="3"/>
    </row>
    <row r="869" spans="1:10" ht="15.75" x14ac:dyDescent="0.25">
      <c r="A869" s="15"/>
      <c r="B869" s="312"/>
      <c r="C869" s="315"/>
      <c r="D869" s="315"/>
      <c r="E869" s="315"/>
      <c r="F869" s="315"/>
      <c r="G869" s="316"/>
      <c r="H869" s="15"/>
      <c r="I869" s="15"/>
      <c r="J869" s="3"/>
    </row>
    <row r="870" spans="1:10" ht="15.75" x14ac:dyDescent="0.25">
      <c r="A870" s="15"/>
      <c r="B870" s="427" t="s">
        <v>335</v>
      </c>
      <c r="C870" s="428"/>
      <c r="D870" s="428"/>
      <c r="E870" s="428"/>
      <c r="F870" s="317">
        <f>G868</f>
        <v>75.080000000000013</v>
      </c>
      <c r="G870" s="322" t="s">
        <v>15</v>
      </c>
      <c r="H870" s="15"/>
      <c r="I870" s="15"/>
      <c r="J870" s="3"/>
    </row>
    <row r="871" spans="1:10" ht="15.75" x14ac:dyDescent="0.25">
      <c r="A871" s="15"/>
      <c r="B871" s="134"/>
      <c r="C871" s="46"/>
      <c r="D871" s="46"/>
      <c r="E871" s="46"/>
      <c r="F871" s="46"/>
      <c r="G871" s="118"/>
      <c r="H871" s="15"/>
      <c r="I871" s="15"/>
      <c r="J871" s="3"/>
    </row>
    <row r="872" spans="1:10" ht="15.75" x14ac:dyDescent="0.25">
      <c r="A872" s="15"/>
      <c r="B872" s="134"/>
      <c r="C872" s="46"/>
      <c r="D872" s="46"/>
      <c r="E872" s="46"/>
      <c r="F872" s="46"/>
      <c r="G872" s="118"/>
      <c r="H872" s="15"/>
      <c r="I872" s="15"/>
      <c r="J872" s="3"/>
    </row>
    <row r="873" spans="1:10" ht="15.75" x14ac:dyDescent="0.25">
      <c r="A873" s="15"/>
      <c r="B873" s="134"/>
      <c r="C873" s="46"/>
      <c r="D873" s="46"/>
      <c r="E873" s="46"/>
      <c r="F873" s="46"/>
      <c r="G873" s="118"/>
      <c r="H873" s="15"/>
      <c r="I873" s="15"/>
      <c r="J873" s="3"/>
    </row>
    <row r="874" spans="1:10" ht="15.75" x14ac:dyDescent="0.25">
      <c r="A874" s="15"/>
      <c r="B874" s="134"/>
      <c r="C874" s="46"/>
      <c r="D874" s="46"/>
      <c r="E874" s="46"/>
      <c r="F874" s="46"/>
      <c r="G874" s="118"/>
      <c r="H874" s="15"/>
      <c r="I874" s="15"/>
      <c r="J874" s="3"/>
    </row>
    <row r="875" spans="1:10" ht="15.75" x14ac:dyDescent="0.25">
      <c r="A875" s="15"/>
      <c r="B875" s="134"/>
      <c r="C875" s="46"/>
      <c r="D875" s="46"/>
      <c r="E875" s="46"/>
      <c r="F875" s="46"/>
      <c r="G875" s="118"/>
      <c r="H875" s="15"/>
      <c r="I875" s="15"/>
      <c r="J875" s="3"/>
    </row>
    <row r="876" spans="1:10" ht="15.75" x14ac:dyDescent="0.25">
      <c r="A876" s="15"/>
      <c r="B876" s="134"/>
      <c r="C876" s="46"/>
      <c r="D876" s="46"/>
      <c r="E876" s="46"/>
      <c r="F876" s="46"/>
      <c r="G876" s="118"/>
      <c r="H876" s="15"/>
      <c r="I876" s="15"/>
      <c r="J876" s="3"/>
    </row>
    <row r="877" spans="1:10" ht="15.75" x14ac:dyDescent="0.25">
      <c r="A877" s="15"/>
      <c r="B877" s="134"/>
      <c r="C877" s="46"/>
      <c r="D877" s="46"/>
      <c r="E877" s="46"/>
      <c r="F877" s="46"/>
      <c r="G877" s="118"/>
      <c r="H877" s="15"/>
      <c r="I877" s="15"/>
      <c r="J877" s="3"/>
    </row>
    <row r="878" spans="1:10" ht="15.75" x14ac:dyDescent="0.25">
      <c r="A878" s="15"/>
      <c r="B878" s="134"/>
      <c r="C878" s="46"/>
      <c r="D878" s="46"/>
      <c r="E878" s="46"/>
      <c r="F878" s="46"/>
      <c r="G878" s="118"/>
      <c r="H878" s="15"/>
      <c r="I878" s="15"/>
      <c r="J878" s="3"/>
    </row>
    <row r="879" spans="1:10" ht="15.75" x14ac:dyDescent="0.25">
      <c r="A879" s="15"/>
      <c r="B879" s="134"/>
      <c r="C879" s="46"/>
      <c r="D879" s="46"/>
      <c r="E879" s="46"/>
      <c r="F879" s="46"/>
      <c r="G879" s="118"/>
      <c r="H879" s="15"/>
      <c r="I879" s="15"/>
      <c r="J879" s="3"/>
    </row>
    <row r="880" spans="1:10" ht="15.75" x14ac:dyDescent="0.25">
      <c r="A880" s="15"/>
      <c r="B880" s="134"/>
      <c r="C880" s="46"/>
      <c r="D880" s="46"/>
      <c r="E880" s="46"/>
      <c r="F880" s="46"/>
      <c r="G880" s="118"/>
      <c r="H880" s="15"/>
      <c r="I880" s="15"/>
      <c r="J880" s="3"/>
    </row>
    <row r="881" spans="1:10" ht="15.75" x14ac:dyDescent="0.25">
      <c r="A881" s="15"/>
      <c r="B881" s="134"/>
      <c r="C881" s="46"/>
      <c r="D881" s="46"/>
      <c r="E881" s="46"/>
      <c r="F881" s="46"/>
      <c r="G881" s="118"/>
      <c r="H881" s="15"/>
      <c r="I881" s="15"/>
      <c r="J881" s="3"/>
    </row>
    <row r="882" spans="1:10" ht="15.75" x14ac:dyDescent="0.25">
      <c r="A882" s="15"/>
      <c r="B882" s="134"/>
      <c r="C882" s="46"/>
      <c r="D882" s="46"/>
      <c r="E882" s="46"/>
      <c r="F882" s="46"/>
      <c r="G882" s="118"/>
      <c r="H882" s="15"/>
      <c r="I882" s="15"/>
      <c r="J882" s="3"/>
    </row>
    <row r="883" spans="1:10" ht="15.75" x14ac:dyDescent="0.25">
      <c r="A883" s="15"/>
      <c r="B883" s="134"/>
      <c r="C883" s="46"/>
      <c r="D883" s="46"/>
      <c r="E883" s="46"/>
      <c r="F883" s="46"/>
      <c r="G883" s="118"/>
      <c r="H883" s="15"/>
      <c r="I883" s="15"/>
      <c r="J883" s="3"/>
    </row>
    <row r="884" spans="1:10" ht="36" customHeight="1" x14ac:dyDescent="0.25">
      <c r="A884" s="223" t="s">
        <v>266</v>
      </c>
      <c r="B884" s="429" t="s">
        <v>265</v>
      </c>
      <c r="C884" s="429"/>
      <c r="D884" s="429"/>
      <c r="E884" s="429"/>
      <c r="F884" s="429"/>
      <c r="G884" s="429"/>
      <c r="H884" s="225" t="s">
        <v>82</v>
      </c>
      <c r="I884" s="224">
        <f>F896</f>
        <v>120</v>
      </c>
      <c r="J884" s="3"/>
    </row>
    <row r="885" spans="1:10" ht="15.75" x14ac:dyDescent="0.25">
      <c r="A885" s="15"/>
      <c r="B885" s="203"/>
      <c r="C885" s="46"/>
      <c r="D885" s="46"/>
      <c r="E885" s="46"/>
      <c r="F885" s="46"/>
      <c r="G885" s="202"/>
      <c r="H885" s="15"/>
      <c r="I885" s="15"/>
      <c r="J885" s="3"/>
    </row>
    <row r="886" spans="1:10" ht="15.75" x14ac:dyDescent="0.25">
      <c r="A886" s="15"/>
      <c r="B886" s="430" t="s">
        <v>16</v>
      </c>
      <c r="C886" s="430"/>
      <c r="D886" s="430"/>
      <c r="E886" s="430"/>
      <c r="F886" s="430"/>
      <c r="G886" s="430"/>
      <c r="H886" s="15"/>
      <c r="I886" s="15"/>
      <c r="J886" s="3"/>
    </row>
    <row r="887" spans="1:10" ht="15.75" x14ac:dyDescent="0.25">
      <c r="A887" s="15"/>
      <c r="B887" s="432"/>
      <c r="C887" s="432"/>
      <c r="D887" s="432"/>
      <c r="E887" s="432"/>
      <c r="F887" s="432"/>
      <c r="G887" s="432"/>
      <c r="H887" s="15"/>
      <c r="I887" s="15"/>
      <c r="J887" s="3"/>
    </row>
    <row r="888" spans="1:10" ht="15.75" x14ac:dyDescent="0.25">
      <c r="A888" s="15"/>
      <c r="B888" s="422" t="s">
        <v>339</v>
      </c>
      <c r="C888" s="423"/>
      <c r="D888" s="423"/>
      <c r="E888" s="423"/>
      <c r="F888" s="423"/>
      <c r="G888" s="424"/>
      <c r="H888" s="15"/>
      <c r="I888" s="15"/>
      <c r="J888" s="3"/>
    </row>
    <row r="889" spans="1:10" ht="15.75" x14ac:dyDescent="0.25">
      <c r="A889" s="15"/>
      <c r="B889" s="242"/>
      <c r="C889" s="242"/>
      <c r="D889" s="320">
        <v>1100</v>
      </c>
      <c r="E889" s="319" t="s">
        <v>82</v>
      </c>
      <c r="F889" s="242"/>
      <c r="G889" s="242"/>
      <c r="H889" s="15"/>
      <c r="I889" s="15"/>
      <c r="J889" s="3"/>
    </row>
    <row r="890" spans="1:10" ht="15.75" x14ac:dyDescent="0.25">
      <c r="A890" s="15"/>
      <c r="B890" s="303"/>
      <c r="C890" s="304"/>
      <c r="D890" s="304"/>
      <c r="E890" s="304"/>
      <c r="F890" s="304"/>
      <c r="G890" s="305"/>
      <c r="H890" s="15"/>
      <c r="I890" s="15"/>
      <c r="J890" s="3"/>
    </row>
    <row r="891" spans="1:10" ht="15.75" x14ac:dyDescent="0.25">
      <c r="A891" s="15"/>
      <c r="B891" s="425" t="s">
        <v>30</v>
      </c>
      <c r="C891" s="425"/>
      <c r="D891" s="425"/>
      <c r="E891" s="306">
        <v>980</v>
      </c>
      <c r="F891" s="307" t="s">
        <v>82</v>
      </c>
      <c r="G891" s="308"/>
      <c r="H891" s="15"/>
      <c r="I891" s="15"/>
      <c r="J891" s="3"/>
    </row>
    <row r="892" spans="1:10" ht="15.75" x14ac:dyDescent="0.25">
      <c r="A892" s="15"/>
      <c r="B892" s="426"/>
      <c r="C892" s="426"/>
      <c r="D892" s="426"/>
      <c r="E892" s="426"/>
      <c r="F892" s="426"/>
      <c r="G892" s="426"/>
      <c r="H892" s="15"/>
      <c r="I892" s="15"/>
      <c r="J892" s="3"/>
    </row>
    <row r="893" spans="1:10" ht="15.75" x14ac:dyDescent="0.25">
      <c r="A893" s="15"/>
      <c r="B893" s="309" t="s">
        <v>17</v>
      </c>
      <c r="C893" s="322"/>
      <c r="D893" s="322"/>
      <c r="E893" s="322"/>
      <c r="F893" s="322"/>
      <c r="G893" s="311"/>
      <c r="H893" s="15"/>
      <c r="I893" s="15"/>
      <c r="J893" s="3"/>
    </row>
    <row r="894" spans="1:10" ht="15.75" x14ac:dyDescent="0.25">
      <c r="A894" s="15"/>
      <c r="B894" s="312"/>
      <c r="C894" s="313">
        <f>D889</f>
        <v>1100</v>
      </c>
      <c r="D894" s="314" t="s">
        <v>18</v>
      </c>
      <c r="E894" s="313">
        <f>E891</f>
        <v>980</v>
      </c>
      <c r="F894" s="314" t="s">
        <v>19</v>
      </c>
      <c r="G894" s="313">
        <f>C894-E894</f>
        <v>120</v>
      </c>
      <c r="H894" s="15"/>
      <c r="I894" s="15"/>
      <c r="J894" s="3"/>
    </row>
    <row r="895" spans="1:10" ht="15.75" x14ac:dyDescent="0.25">
      <c r="A895" s="15"/>
      <c r="B895" s="312"/>
      <c r="C895" s="315"/>
      <c r="D895" s="315"/>
      <c r="E895" s="315"/>
      <c r="F895" s="315"/>
      <c r="G895" s="316"/>
      <c r="H895" s="15"/>
      <c r="I895" s="15"/>
      <c r="J895" s="3"/>
    </row>
    <row r="896" spans="1:10" ht="15.75" x14ac:dyDescent="0.25">
      <c r="A896" s="15"/>
      <c r="B896" s="427" t="s">
        <v>336</v>
      </c>
      <c r="C896" s="428"/>
      <c r="D896" s="428"/>
      <c r="E896" s="428"/>
      <c r="F896" s="317">
        <f>G894</f>
        <v>120</v>
      </c>
      <c r="G896" s="322" t="s">
        <v>82</v>
      </c>
      <c r="H896" s="15"/>
      <c r="I896" s="15"/>
      <c r="J896" s="3"/>
    </row>
    <row r="897" spans="1:10" ht="15.75" x14ac:dyDescent="0.25">
      <c r="A897" s="15"/>
      <c r="B897" s="203"/>
      <c r="C897" s="46"/>
      <c r="D897" s="46"/>
      <c r="E897" s="46"/>
      <c r="F897" s="46"/>
      <c r="G897" s="202"/>
      <c r="H897" s="15"/>
      <c r="I897" s="15"/>
      <c r="J897" s="3"/>
    </row>
    <row r="898" spans="1:10" s="236" customFormat="1" ht="15.75" x14ac:dyDescent="0.25">
      <c r="A898" s="239"/>
      <c r="B898" s="218"/>
      <c r="C898" s="264"/>
      <c r="D898" s="264"/>
      <c r="E898" s="264"/>
      <c r="F898" s="264"/>
      <c r="G898" s="229"/>
      <c r="H898" s="239"/>
      <c r="I898" s="239"/>
      <c r="J898" s="235"/>
    </row>
    <row r="899" spans="1:10" s="236" customFormat="1" ht="15.75" x14ac:dyDescent="0.25">
      <c r="A899" s="239"/>
      <c r="B899" s="218"/>
      <c r="C899" s="264"/>
      <c r="D899" s="264"/>
      <c r="E899" s="264"/>
      <c r="F899" s="264"/>
      <c r="G899" s="229"/>
      <c r="H899" s="239"/>
      <c r="I899" s="239"/>
      <c r="J899" s="235"/>
    </row>
    <row r="900" spans="1:10" s="236" customFormat="1" ht="15.75" x14ac:dyDescent="0.25">
      <c r="A900" s="239"/>
      <c r="B900" s="218"/>
      <c r="C900" s="264"/>
      <c r="D900" s="264"/>
      <c r="E900" s="264"/>
      <c r="F900" s="264"/>
      <c r="G900" s="229"/>
      <c r="H900" s="239"/>
      <c r="I900" s="239"/>
      <c r="J900" s="235"/>
    </row>
    <row r="901" spans="1:10" s="236" customFormat="1" ht="15.75" x14ac:dyDescent="0.25">
      <c r="A901" s="239"/>
      <c r="B901" s="218"/>
      <c r="C901" s="264"/>
      <c r="D901" s="264"/>
      <c r="E901" s="264"/>
      <c r="F901" s="264"/>
      <c r="G901" s="229"/>
      <c r="H901" s="239"/>
      <c r="I901" s="239"/>
      <c r="J901" s="235"/>
    </row>
    <row r="902" spans="1:10" s="236" customFormat="1" ht="15.75" x14ac:dyDescent="0.25">
      <c r="A902" s="239"/>
      <c r="B902" s="218"/>
      <c r="C902" s="264"/>
      <c r="D902" s="264"/>
      <c r="E902" s="264"/>
      <c r="F902" s="264"/>
      <c r="G902" s="229"/>
      <c r="H902" s="239"/>
      <c r="I902" s="239"/>
      <c r="J902" s="235"/>
    </row>
    <row r="903" spans="1:10" ht="15.75" x14ac:dyDescent="0.25">
      <c r="A903" s="15"/>
      <c r="B903" s="203"/>
      <c r="C903" s="46"/>
      <c r="D903" s="46"/>
      <c r="E903" s="46"/>
      <c r="F903" s="46"/>
      <c r="G903" s="202"/>
      <c r="H903" s="15"/>
      <c r="I903" s="15"/>
      <c r="J903" s="3"/>
    </row>
    <row r="904" spans="1:10" ht="15.75" x14ac:dyDescent="0.25">
      <c r="A904" s="15"/>
      <c r="B904" s="203"/>
      <c r="C904" s="46"/>
      <c r="D904" s="46"/>
      <c r="E904" s="46"/>
      <c r="F904" s="46"/>
      <c r="G904" s="202"/>
      <c r="H904" s="15"/>
      <c r="I904" s="15"/>
      <c r="J904" s="3"/>
    </row>
    <row r="905" spans="1:10" ht="15.75" x14ac:dyDescent="0.25">
      <c r="A905" s="15"/>
      <c r="B905" s="203"/>
      <c r="C905" s="46"/>
      <c r="D905" s="46"/>
      <c r="E905" s="46"/>
      <c r="F905" s="46"/>
      <c r="G905" s="202"/>
      <c r="H905" s="15"/>
      <c r="I905" s="15"/>
      <c r="J905" s="3"/>
    </row>
    <row r="906" spans="1:10" ht="15.75" x14ac:dyDescent="0.25">
      <c r="A906" s="15"/>
      <c r="B906" s="203"/>
      <c r="C906" s="46"/>
      <c r="D906" s="46"/>
      <c r="E906" s="46"/>
      <c r="F906" s="46"/>
      <c r="G906" s="202"/>
      <c r="H906" s="15"/>
      <c r="I906" s="15"/>
      <c r="J906" s="3"/>
    </row>
    <row r="907" spans="1:10" ht="15.75" x14ac:dyDescent="0.25">
      <c r="A907" s="15"/>
      <c r="B907" s="134"/>
      <c r="C907" s="46"/>
      <c r="D907" s="46"/>
      <c r="E907" s="46"/>
      <c r="F907" s="46"/>
      <c r="G907" s="118"/>
      <c r="H907" s="15"/>
      <c r="I907" s="15"/>
      <c r="J907" s="3"/>
    </row>
    <row r="908" spans="1:10" ht="15.75" x14ac:dyDescent="0.25">
      <c r="A908" s="15"/>
      <c r="B908" s="134"/>
      <c r="C908" s="46"/>
      <c r="D908" s="46"/>
      <c r="E908" s="46"/>
      <c r="F908" s="46"/>
      <c r="G908" s="118"/>
      <c r="H908" s="15"/>
      <c r="I908" s="15"/>
      <c r="J908" s="3"/>
    </row>
    <row r="909" spans="1:10" ht="15.75" x14ac:dyDescent="0.25">
      <c r="A909" s="15"/>
      <c r="B909" s="134"/>
      <c r="C909" s="46"/>
      <c r="D909" s="46"/>
      <c r="E909" s="46"/>
      <c r="F909" s="46"/>
      <c r="G909" s="118"/>
      <c r="H909" s="15"/>
      <c r="I909" s="15"/>
      <c r="J909" s="3"/>
    </row>
    <row r="910" spans="1:10" ht="23.25" hidden="1" customHeight="1" x14ac:dyDescent="0.25">
      <c r="A910" s="351" t="s">
        <v>68</v>
      </c>
      <c r="B910" s="459" t="s">
        <v>69</v>
      </c>
      <c r="C910" s="459"/>
      <c r="D910" s="459"/>
      <c r="E910" s="459"/>
      <c r="F910" s="459"/>
      <c r="G910" s="459"/>
      <c r="H910" s="237" t="s">
        <v>15</v>
      </c>
      <c r="I910" s="238">
        <f>D922</f>
        <v>0</v>
      </c>
      <c r="J910" s="3"/>
    </row>
    <row r="911" spans="1:10" ht="15.75" hidden="1" x14ac:dyDescent="0.25">
      <c r="A911" s="351"/>
      <c r="B911" s="337"/>
      <c r="C911" s="338"/>
      <c r="D911" s="338"/>
      <c r="E911" s="338"/>
      <c r="F911" s="338"/>
      <c r="G911" s="338"/>
      <c r="H911" s="351"/>
      <c r="I911" s="268"/>
      <c r="J911" s="3"/>
    </row>
    <row r="912" spans="1:10" ht="15.75" hidden="1" x14ac:dyDescent="0.25">
      <c r="A912" s="239"/>
      <c r="B912" s="461" t="s">
        <v>151</v>
      </c>
      <c r="C912" s="462"/>
      <c r="D912" s="462"/>
      <c r="E912" s="462"/>
      <c r="F912" s="462"/>
      <c r="G912" s="463"/>
      <c r="H912" s="239"/>
      <c r="I912" s="239"/>
      <c r="J912" s="3"/>
    </row>
    <row r="913" spans="1:10" ht="15.75" hidden="1" x14ac:dyDescent="0.25">
      <c r="A913" s="239"/>
      <c r="B913" s="337"/>
      <c r="C913" s="338"/>
      <c r="D913" s="338"/>
      <c r="E913" s="338"/>
      <c r="F913" s="338"/>
      <c r="G913" s="338"/>
      <c r="H913" s="239"/>
      <c r="I913" s="239"/>
      <c r="J913" s="3"/>
    </row>
    <row r="914" spans="1:10" ht="15.75" hidden="1" x14ac:dyDescent="0.25">
      <c r="A914" s="239"/>
      <c r="B914" s="50" t="s">
        <v>152</v>
      </c>
      <c r="C914" s="41"/>
      <c r="D914" s="41"/>
      <c r="E914" s="41"/>
      <c r="F914" s="41"/>
      <c r="G914" s="41"/>
      <c r="H914" s="239"/>
      <c r="I914" s="239"/>
      <c r="J914" s="3"/>
    </row>
    <row r="915" spans="1:10" ht="15.75" hidden="1" x14ac:dyDescent="0.25">
      <c r="A915" s="239"/>
      <c r="B915" s="449" t="s">
        <v>153</v>
      </c>
      <c r="C915" s="449"/>
      <c r="D915" s="449"/>
      <c r="E915" s="449"/>
      <c r="F915" s="449"/>
      <c r="G915" s="449"/>
      <c r="H915" s="239"/>
      <c r="I915" s="239"/>
      <c r="J915" s="3"/>
    </row>
    <row r="916" spans="1:10" ht="15.75" hidden="1" x14ac:dyDescent="0.25">
      <c r="A916" s="239"/>
      <c r="B916" s="63">
        <v>0</v>
      </c>
      <c r="C916" s="64" t="s">
        <v>122</v>
      </c>
      <c r="D916" s="338"/>
      <c r="E916" s="338"/>
      <c r="F916" s="338"/>
      <c r="G916" s="338"/>
      <c r="H916" s="239"/>
      <c r="I916" s="239"/>
      <c r="J916" s="3"/>
    </row>
    <row r="917" spans="1:10" ht="15.75" hidden="1" x14ac:dyDescent="0.25">
      <c r="A917" s="239"/>
      <c r="B917" s="337"/>
      <c r="C917" s="338"/>
      <c r="D917" s="338"/>
      <c r="E917" s="338"/>
      <c r="F917" s="338"/>
      <c r="G917" s="338"/>
      <c r="H917" s="239"/>
      <c r="I917" s="239"/>
      <c r="J917" s="3"/>
    </row>
    <row r="918" spans="1:10" ht="15.75" hidden="1" x14ac:dyDescent="0.25">
      <c r="A918" s="239"/>
      <c r="B918" s="432" t="s">
        <v>70</v>
      </c>
      <c r="C918" s="432"/>
      <c r="D918" s="432"/>
      <c r="E918" s="432"/>
      <c r="F918" s="432"/>
      <c r="G918" s="432"/>
      <c r="H918" s="239"/>
      <c r="I918" s="239"/>
      <c r="J918" s="3"/>
    </row>
    <row r="919" spans="1:10" ht="15.75" hidden="1" x14ac:dyDescent="0.25">
      <c r="A919" s="239"/>
      <c r="B919" s="58" t="s">
        <v>65</v>
      </c>
      <c r="C919" s="266" t="s">
        <v>71</v>
      </c>
      <c r="D919" s="266" t="s">
        <v>72</v>
      </c>
      <c r="E919" s="266" t="s">
        <v>73</v>
      </c>
      <c r="F919" s="266"/>
      <c r="G919" s="65"/>
      <c r="H919" s="239"/>
      <c r="I919" s="239"/>
      <c r="J919" s="3"/>
    </row>
    <row r="920" spans="1:10" ht="15.75" hidden="1" x14ac:dyDescent="0.25">
      <c r="A920" s="239"/>
      <c r="B920" s="218">
        <v>0</v>
      </c>
      <c r="C920" s="264">
        <v>1.6</v>
      </c>
      <c r="D920" s="264">
        <v>0.4</v>
      </c>
      <c r="E920" s="264">
        <f>B920*C920*D920</f>
        <v>0</v>
      </c>
      <c r="F920" s="264"/>
      <c r="G920" s="339"/>
      <c r="H920" s="239"/>
      <c r="I920" s="239"/>
      <c r="J920" s="3"/>
    </row>
    <row r="921" spans="1:10" ht="15.75" hidden="1" x14ac:dyDescent="0.25">
      <c r="A921" s="239"/>
      <c r="B921" s="218"/>
      <c r="C921" s="264"/>
      <c r="D921" s="264"/>
      <c r="E921" s="264"/>
      <c r="F921" s="264"/>
      <c r="G921" s="339"/>
      <c r="H921" s="239"/>
      <c r="I921" s="239"/>
      <c r="J921" s="3"/>
    </row>
    <row r="922" spans="1:10" ht="15.75" hidden="1" x14ac:dyDescent="0.25">
      <c r="A922" s="239"/>
      <c r="B922" s="66" t="s">
        <v>75</v>
      </c>
      <c r="C922" s="261"/>
      <c r="D922" s="261">
        <f>E920</f>
        <v>0</v>
      </c>
      <c r="E922" s="261" t="s">
        <v>15</v>
      </c>
      <c r="F922" s="264"/>
      <c r="G922" s="339"/>
      <c r="H922" s="239"/>
      <c r="I922" s="239"/>
      <c r="J922" s="3"/>
    </row>
    <row r="923" spans="1:10" ht="15.75" hidden="1" x14ac:dyDescent="0.25">
      <c r="A923" s="239"/>
      <c r="B923" s="342"/>
      <c r="C923" s="261"/>
      <c r="D923" s="261"/>
      <c r="E923" s="261"/>
      <c r="F923" s="264"/>
      <c r="G923" s="339"/>
      <c r="H923" s="239"/>
      <c r="I923" s="239"/>
      <c r="J923" s="3"/>
    </row>
    <row r="924" spans="1:10" ht="15.75" hidden="1" x14ac:dyDescent="0.25">
      <c r="A924" s="239"/>
      <c r="B924" s="342"/>
      <c r="C924" s="261"/>
      <c r="D924" s="261"/>
      <c r="E924" s="261"/>
      <c r="F924" s="264"/>
      <c r="G924" s="339"/>
      <c r="H924" s="239"/>
      <c r="I924" s="239"/>
      <c r="J924" s="3"/>
    </row>
    <row r="925" spans="1:10" ht="15.75" hidden="1" x14ac:dyDescent="0.25">
      <c r="A925" s="239"/>
      <c r="B925" s="342"/>
      <c r="C925" s="261"/>
      <c r="D925" s="261"/>
      <c r="E925" s="261"/>
      <c r="F925" s="264"/>
      <c r="G925" s="339"/>
      <c r="H925" s="239"/>
      <c r="I925" s="239"/>
      <c r="J925" s="3"/>
    </row>
    <row r="926" spans="1:10" ht="15.75" hidden="1" x14ac:dyDescent="0.25">
      <c r="A926" s="239"/>
      <c r="B926" s="342"/>
      <c r="C926" s="261"/>
      <c r="D926" s="261"/>
      <c r="E926" s="261"/>
      <c r="F926" s="264"/>
      <c r="G926" s="339"/>
      <c r="H926" s="239"/>
      <c r="I926" s="239"/>
      <c r="J926" s="3"/>
    </row>
    <row r="927" spans="1:10" ht="15.75" hidden="1" x14ac:dyDescent="0.25">
      <c r="A927" s="239"/>
      <c r="B927" s="342"/>
      <c r="C927" s="261"/>
      <c r="D927" s="261"/>
      <c r="E927" s="261"/>
      <c r="F927" s="264"/>
      <c r="G927" s="339"/>
      <c r="H927" s="239"/>
      <c r="I927" s="239"/>
      <c r="J927" s="3"/>
    </row>
    <row r="928" spans="1:10" ht="15.75" hidden="1" x14ac:dyDescent="0.25">
      <c r="A928" s="239"/>
      <c r="B928" s="342"/>
      <c r="C928" s="261"/>
      <c r="D928" s="261"/>
      <c r="E928" s="261"/>
      <c r="F928" s="264"/>
      <c r="G928" s="339"/>
      <c r="H928" s="239"/>
      <c r="I928" s="239"/>
      <c r="J928" s="3"/>
    </row>
    <row r="929" spans="1:10" ht="15.75" hidden="1" x14ac:dyDescent="0.25">
      <c r="A929" s="239"/>
      <c r="B929" s="342"/>
      <c r="C929" s="261"/>
      <c r="D929" s="261"/>
      <c r="E929" s="261"/>
      <c r="F929" s="264"/>
      <c r="G929" s="339"/>
      <c r="H929" s="239"/>
      <c r="I929" s="239"/>
      <c r="J929" s="3"/>
    </row>
    <row r="930" spans="1:10" ht="15.75" hidden="1" x14ac:dyDescent="0.25">
      <c r="A930" s="239"/>
      <c r="B930" s="342"/>
      <c r="C930" s="261"/>
      <c r="D930" s="261"/>
      <c r="E930" s="261"/>
      <c r="F930" s="264"/>
      <c r="G930" s="339"/>
      <c r="H930" s="239"/>
      <c r="I930" s="239"/>
      <c r="J930" s="3"/>
    </row>
    <row r="931" spans="1:10" ht="15.75" hidden="1" x14ac:dyDescent="0.25">
      <c r="A931" s="239"/>
      <c r="B931" s="342"/>
      <c r="C931" s="261"/>
      <c r="D931" s="261"/>
      <c r="E931" s="261"/>
      <c r="F931" s="264"/>
      <c r="G931" s="339"/>
      <c r="H931" s="239"/>
      <c r="I931" s="239"/>
      <c r="J931" s="3"/>
    </row>
    <row r="932" spans="1:10" ht="15.75" hidden="1" x14ac:dyDescent="0.25">
      <c r="A932" s="239"/>
      <c r="B932" s="342"/>
      <c r="C932" s="261"/>
      <c r="D932" s="261"/>
      <c r="E932" s="261"/>
      <c r="F932" s="264"/>
      <c r="G932" s="339"/>
      <c r="H932" s="239"/>
      <c r="I932" s="239"/>
      <c r="J932" s="3"/>
    </row>
    <row r="933" spans="1:10" ht="15.75" hidden="1" x14ac:dyDescent="0.25">
      <c r="A933" s="239"/>
      <c r="B933" s="342"/>
      <c r="C933" s="261"/>
      <c r="D933" s="261"/>
      <c r="E933" s="261"/>
      <c r="F933" s="264"/>
      <c r="G933" s="339"/>
      <c r="H933" s="239"/>
      <c r="I933" s="239"/>
      <c r="J933" s="3"/>
    </row>
    <row r="934" spans="1:10" ht="15.75" hidden="1" x14ac:dyDescent="0.25">
      <c r="A934" s="239"/>
      <c r="B934" s="342"/>
      <c r="C934" s="261"/>
      <c r="D934" s="261"/>
      <c r="E934" s="261"/>
      <c r="F934" s="264"/>
      <c r="G934" s="339"/>
      <c r="H934" s="239"/>
      <c r="I934" s="239"/>
      <c r="J934" s="3"/>
    </row>
    <row r="935" spans="1:10" ht="15.75" hidden="1" x14ac:dyDescent="0.25">
      <c r="A935" s="239"/>
      <c r="B935" s="342"/>
      <c r="C935" s="261"/>
      <c r="D935" s="261"/>
      <c r="E935" s="261"/>
      <c r="F935" s="264"/>
      <c r="G935" s="339"/>
      <c r="H935" s="239"/>
      <c r="I935" s="239"/>
      <c r="J935" s="3"/>
    </row>
    <row r="936" spans="1:10" ht="47.25" hidden="1" customHeight="1" x14ac:dyDescent="0.25">
      <c r="A936" s="351" t="s">
        <v>80</v>
      </c>
      <c r="B936" s="459" t="s">
        <v>81</v>
      </c>
      <c r="C936" s="459"/>
      <c r="D936" s="459"/>
      <c r="E936" s="459"/>
      <c r="F936" s="459"/>
      <c r="G936" s="459"/>
      <c r="H936" s="237" t="s">
        <v>82</v>
      </c>
      <c r="I936" s="238">
        <f>E947</f>
        <v>0</v>
      </c>
      <c r="J936" s="3"/>
    </row>
    <row r="937" spans="1:10" ht="15.75" hidden="1" x14ac:dyDescent="0.25">
      <c r="A937" s="239"/>
      <c r="B937" s="218"/>
      <c r="C937" s="264"/>
      <c r="D937" s="264"/>
      <c r="E937" s="264"/>
      <c r="F937" s="264"/>
      <c r="G937" s="339"/>
      <c r="H937" s="239"/>
      <c r="I937" s="239"/>
      <c r="J937" s="3"/>
    </row>
    <row r="938" spans="1:10" ht="15.75" hidden="1" x14ac:dyDescent="0.25">
      <c r="A938" s="239"/>
      <c r="B938" s="342" t="s">
        <v>74</v>
      </c>
      <c r="C938" s="264"/>
      <c r="D938" s="264"/>
      <c r="E938" s="264"/>
      <c r="F938" s="264"/>
      <c r="G938" s="339"/>
      <c r="H938" s="239"/>
      <c r="I938" s="239"/>
      <c r="J938" s="3"/>
    </row>
    <row r="939" spans="1:10" ht="15.75" hidden="1" x14ac:dyDescent="0.25">
      <c r="A939" s="239"/>
      <c r="B939" s="236"/>
      <c r="C939" s="236"/>
      <c r="D939" s="236"/>
      <c r="E939" s="236"/>
      <c r="F939" s="236"/>
      <c r="G939" s="236"/>
      <c r="H939" s="239"/>
      <c r="I939" s="239"/>
      <c r="J939" s="3"/>
    </row>
    <row r="940" spans="1:10" ht="15.75" hidden="1" x14ac:dyDescent="0.25">
      <c r="A940" s="239"/>
      <c r="B940" s="449" t="s">
        <v>107</v>
      </c>
      <c r="C940" s="450"/>
      <c r="D940" s="450"/>
      <c r="E940" s="450"/>
      <c r="F940" s="450"/>
      <c r="G940" s="451"/>
      <c r="H940" s="239"/>
      <c r="I940" s="239"/>
      <c r="J940" s="3"/>
    </row>
    <row r="941" spans="1:10" ht="15.75" hidden="1" x14ac:dyDescent="0.25">
      <c r="A941" s="239"/>
      <c r="B941" s="40" t="s">
        <v>41</v>
      </c>
      <c r="C941" s="41"/>
      <c r="D941" s="29" t="s">
        <v>19</v>
      </c>
      <c r="E941" s="30"/>
      <c r="F941" s="29" t="s">
        <v>63</v>
      </c>
      <c r="G941" s="41"/>
      <c r="H941" s="239"/>
      <c r="I941" s="239"/>
      <c r="J941" s="3"/>
    </row>
    <row r="942" spans="1:10" ht="15.75" hidden="1" x14ac:dyDescent="0.25">
      <c r="A942" s="239"/>
      <c r="B942" s="40"/>
      <c r="C942" s="41"/>
      <c r="D942" s="29"/>
      <c r="E942" s="30"/>
      <c r="F942" s="29"/>
      <c r="G942" s="41"/>
      <c r="H942" s="239"/>
      <c r="I942" s="239"/>
      <c r="J942" s="3"/>
    </row>
    <row r="943" spans="1:10" ht="15.75" hidden="1" x14ac:dyDescent="0.25">
      <c r="A943" s="239"/>
      <c r="B943" s="449" t="s">
        <v>123</v>
      </c>
      <c r="C943" s="450"/>
      <c r="D943" s="450"/>
      <c r="E943" s="450"/>
      <c r="F943" s="450"/>
      <c r="G943" s="451"/>
      <c r="H943" s="239"/>
      <c r="I943" s="239"/>
      <c r="J943" s="3"/>
    </row>
    <row r="944" spans="1:10" ht="15.75" hidden="1" x14ac:dyDescent="0.25">
      <c r="A944" s="239"/>
      <c r="B944" s="40" t="s">
        <v>35</v>
      </c>
      <c r="C944" s="41"/>
      <c r="D944" s="29" t="s">
        <v>19</v>
      </c>
      <c r="E944" s="30"/>
      <c r="F944" s="29" t="s">
        <v>63</v>
      </c>
      <c r="G944" s="41"/>
      <c r="H944" s="239"/>
      <c r="I944" s="239"/>
      <c r="J944" s="3"/>
    </row>
    <row r="945" spans="1:10" ht="15.75" hidden="1" x14ac:dyDescent="0.25">
      <c r="A945" s="239"/>
      <c r="B945" s="236"/>
      <c r="C945" s="236"/>
      <c r="D945" s="236"/>
      <c r="E945" s="236"/>
      <c r="F945" s="236"/>
      <c r="G945" s="236"/>
      <c r="H945" s="239"/>
      <c r="I945" s="239"/>
      <c r="J945" s="3"/>
    </row>
    <row r="946" spans="1:10" ht="15.75" hidden="1" x14ac:dyDescent="0.25">
      <c r="A946" s="239"/>
      <c r="B946" s="342"/>
      <c r="C946" s="261"/>
      <c r="D946" s="261"/>
      <c r="E946" s="261"/>
      <c r="F946" s="261"/>
      <c r="G946" s="339"/>
      <c r="H946" s="239"/>
      <c r="I946" s="239"/>
      <c r="J946" s="3"/>
    </row>
    <row r="947" spans="1:10" ht="15.75" hidden="1" x14ac:dyDescent="0.25">
      <c r="A947" s="239"/>
      <c r="B947" s="342" t="s">
        <v>83</v>
      </c>
      <c r="C947" s="261"/>
      <c r="D947" s="261"/>
      <c r="E947" s="261">
        <f>SUM(E941,E944)</f>
        <v>0</v>
      </c>
      <c r="F947" s="261"/>
      <c r="G947" s="339"/>
      <c r="H947" s="239"/>
      <c r="I947" s="239"/>
      <c r="J947" s="3"/>
    </row>
    <row r="948" spans="1:10" ht="15.75" hidden="1" x14ac:dyDescent="0.25">
      <c r="A948" s="239"/>
      <c r="B948" s="342"/>
      <c r="C948" s="261"/>
      <c r="D948" s="261"/>
      <c r="E948" s="261"/>
      <c r="F948" s="261"/>
      <c r="G948" s="339"/>
      <c r="H948" s="239"/>
      <c r="I948" s="239"/>
      <c r="J948" s="3"/>
    </row>
    <row r="949" spans="1:10" ht="15.75" hidden="1" x14ac:dyDescent="0.25">
      <c r="A949" s="239"/>
      <c r="B949" s="342"/>
      <c r="C949" s="261"/>
      <c r="D949" s="261"/>
      <c r="E949" s="261"/>
      <c r="F949" s="261"/>
      <c r="G949" s="339"/>
      <c r="H949" s="239"/>
      <c r="I949" s="239"/>
      <c r="J949" s="3"/>
    </row>
    <row r="950" spans="1:10" ht="15.75" hidden="1" x14ac:dyDescent="0.25">
      <c r="A950" s="239"/>
      <c r="B950" s="342"/>
      <c r="C950" s="261"/>
      <c r="D950" s="261"/>
      <c r="E950" s="261"/>
      <c r="F950" s="261"/>
      <c r="G950" s="339"/>
      <c r="H950" s="239"/>
      <c r="I950" s="239"/>
      <c r="J950" s="3"/>
    </row>
    <row r="951" spans="1:10" ht="15.75" hidden="1" x14ac:dyDescent="0.25">
      <c r="A951" s="239"/>
      <c r="B951" s="342"/>
      <c r="C951" s="261"/>
      <c r="D951" s="261"/>
      <c r="E951" s="261"/>
      <c r="F951" s="261"/>
      <c r="G951" s="339"/>
      <c r="H951" s="239"/>
      <c r="I951" s="239"/>
      <c r="J951" s="3"/>
    </row>
    <row r="952" spans="1:10" ht="15.75" hidden="1" x14ac:dyDescent="0.25">
      <c r="A952" s="239"/>
      <c r="B952" s="342"/>
      <c r="C952" s="261"/>
      <c r="D952" s="261"/>
      <c r="E952" s="261"/>
      <c r="F952" s="261"/>
      <c r="G952" s="339"/>
      <c r="H952" s="239"/>
      <c r="I952" s="239"/>
      <c r="J952" s="3"/>
    </row>
    <row r="953" spans="1:10" ht="15.75" hidden="1" x14ac:dyDescent="0.25">
      <c r="A953" s="239"/>
      <c r="B953" s="342"/>
      <c r="C953" s="261"/>
      <c r="D953" s="261"/>
      <c r="E953" s="261"/>
      <c r="F953" s="261"/>
      <c r="G953" s="339"/>
      <c r="H953" s="239"/>
      <c r="I953" s="239"/>
      <c r="J953" s="3"/>
    </row>
    <row r="954" spans="1:10" ht="15.75" hidden="1" x14ac:dyDescent="0.25">
      <c r="A954" s="239"/>
      <c r="B954" s="342"/>
      <c r="C954" s="261"/>
      <c r="D954" s="261"/>
      <c r="E954" s="261"/>
      <c r="F954" s="261"/>
      <c r="G954" s="339"/>
      <c r="H954" s="239"/>
      <c r="I954" s="239"/>
      <c r="J954" s="3"/>
    </row>
    <row r="955" spans="1:10" ht="15.75" hidden="1" x14ac:dyDescent="0.25">
      <c r="A955" s="239"/>
      <c r="B955" s="342"/>
      <c r="C955" s="261"/>
      <c r="D955" s="261"/>
      <c r="E955" s="261"/>
      <c r="F955" s="261"/>
      <c r="G955" s="339"/>
      <c r="H955" s="239"/>
      <c r="I955" s="239"/>
      <c r="J955" s="3"/>
    </row>
    <row r="956" spans="1:10" ht="15.75" hidden="1" x14ac:dyDescent="0.25">
      <c r="A956" s="239"/>
      <c r="B956" s="342"/>
      <c r="C956" s="261"/>
      <c r="D956" s="261"/>
      <c r="E956" s="261"/>
      <c r="F956" s="261"/>
      <c r="G956" s="339"/>
      <c r="H956" s="239"/>
      <c r="I956" s="239"/>
      <c r="J956" s="3"/>
    </row>
    <row r="957" spans="1:10" ht="15.75" hidden="1" x14ac:dyDescent="0.25">
      <c r="A957" s="239"/>
      <c r="B957" s="342"/>
      <c r="C957" s="261"/>
      <c r="D957" s="261"/>
      <c r="E957" s="261"/>
      <c r="F957" s="261"/>
      <c r="G957" s="339"/>
      <c r="H957" s="239"/>
      <c r="I957" s="239"/>
      <c r="J957" s="3"/>
    </row>
    <row r="958" spans="1:10" ht="15.75" hidden="1" x14ac:dyDescent="0.25">
      <c r="A958" s="239"/>
      <c r="B958" s="342"/>
      <c r="C958" s="261"/>
      <c r="D958" s="261"/>
      <c r="E958" s="261"/>
      <c r="F958" s="261"/>
      <c r="G958" s="339"/>
      <c r="H958" s="239"/>
      <c r="I958" s="239"/>
      <c r="J958" s="3"/>
    </row>
    <row r="959" spans="1:10" ht="15.75" hidden="1" x14ac:dyDescent="0.25">
      <c r="A959" s="239"/>
      <c r="B959" s="342"/>
      <c r="C959" s="261"/>
      <c r="D959" s="261"/>
      <c r="E959" s="261"/>
      <c r="F959" s="261"/>
      <c r="G959" s="339"/>
      <c r="H959" s="239"/>
      <c r="I959" s="239"/>
      <c r="J959" s="3"/>
    </row>
    <row r="960" spans="1:10" ht="15.75" hidden="1" x14ac:dyDescent="0.25">
      <c r="A960" s="239"/>
      <c r="B960" s="342"/>
      <c r="C960" s="261"/>
      <c r="D960" s="261"/>
      <c r="E960" s="261"/>
      <c r="F960" s="261"/>
      <c r="G960" s="339"/>
      <c r="H960" s="239"/>
      <c r="I960" s="239"/>
      <c r="J960" s="3"/>
    </row>
    <row r="961" spans="1:10" ht="15.75" hidden="1" x14ac:dyDescent="0.25">
      <c r="A961" s="239"/>
      <c r="B961" s="342"/>
      <c r="C961" s="261"/>
      <c r="D961" s="261"/>
      <c r="E961" s="261"/>
      <c r="F961" s="261"/>
      <c r="G961" s="339"/>
      <c r="H961" s="239"/>
      <c r="I961" s="239"/>
      <c r="J961" s="3"/>
    </row>
    <row r="962" spans="1:10" ht="15.75" hidden="1" x14ac:dyDescent="0.25">
      <c r="A962" s="239"/>
      <c r="B962" s="342"/>
      <c r="C962" s="261"/>
      <c r="D962" s="261"/>
      <c r="E962" s="261"/>
      <c r="F962" s="261"/>
      <c r="G962" s="339"/>
      <c r="H962" s="239"/>
      <c r="I962" s="239"/>
      <c r="J962" s="3"/>
    </row>
    <row r="963" spans="1:10" ht="15.75" hidden="1" x14ac:dyDescent="0.25">
      <c r="A963" s="239"/>
      <c r="B963" s="342"/>
      <c r="C963" s="261"/>
      <c r="D963" s="261"/>
      <c r="E963" s="261"/>
      <c r="F963" s="261"/>
      <c r="G963" s="339"/>
      <c r="H963" s="239"/>
      <c r="I963" s="239"/>
      <c r="J963" s="3"/>
    </row>
    <row r="964" spans="1:10" ht="15.75" hidden="1" x14ac:dyDescent="0.25">
      <c r="A964" s="239"/>
      <c r="B964" s="342"/>
      <c r="C964" s="261"/>
      <c r="D964" s="261"/>
      <c r="E964" s="261"/>
      <c r="F964" s="261"/>
      <c r="G964" s="339"/>
      <c r="H964" s="239"/>
      <c r="I964" s="239"/>
      <c r="J964" s="3"/>
    </row>
    <row r="965" spans="1:10" ht="15.75" hidden="1" x14ac:dyDescent="0.25">
      <c r="A965" s="239"/>
      <c r="B965" s="342"/>
      <c r="C965" s="261"/>
      <c r="D965" s="261"/>
      <c r="E965" s="261"/>
      <c r="F965" s="261"/>
      <c r="G965" s="339"/>
      <c r="H965" s="239"/>
      <c r="I965" s="239"/>
      <c r="J965" s="3"/>
    </row>
    <row r="966" spans="1:10" ht="15.75" hidden="1" x14ac:dyDescent="0.25">
      <c r="A966" s="239"/>
      <c r="B966" s="342"/>
      <c r="C966" s="261"/>
      <c r="D966" s="261"/>
      <c r="E966" s="261"/>
      <c r="F966" s="261"/>
      <c r="G966" s="339"/>
      <c r="H966" s="239"/>
      <c r="I966" s="239"/>
      <c r="J966" s="3"/>
    </row>
    <row r="967" spans="1:10" ht="15.75" hidden="1" x14ac:dyDescent="0.25">
      <c r="A967" s="239"/>
      <c r="B967" s="342"/>
      <c r="C967" s="261"/>
      <c r="D967" s="261"/>
      <c r="E967" s="261"/>
      <c r="F967" s="261"/>
      <c r="G967" s="339"/>
      <c r="H967" s="239"/>
      <c r="I967" s="239"/>
      <c r="J967" s="3"/>
    </row>
    <row r="968" spans="1:10" ht="15.75" hidden="1" x14ac:dyDescent="0.25">
      <c r="A968" s="239"/>
      <c r="B968" s="342"/>
      <c r="C968" s="261"/>
      <c r="D968" s="261"/>
      <c r="E968" s="261"/>
      <c r="F968" s="261"/>
      <c r="G968" s="339"/>
      <c r="H968" s="239"/>
      <c r="I968" s="239"/>
      <c r="J968" s="3"/>
    </row>
    <row r="969" spans="1:10" ht="15.75" hidden="1" x14ac:dyDescent="0.25">
      <c r="A969" s="239"/>
      <c r="B969" s="342"/>
      <c r="C969" s="261"/>
      <c r="D969" s="261"/>
      <c r="E969" s="261"/>
      <c r="F969" s="261"/>
      <c r="G969" s="339"/>
      <c r="H969" s="239"/>
      <c r="I969" s="239"/>
      <c r="J969" s="3"/>
    </row>
    <row r="970" spans="1:10" ht="15.75" hidden="1" x14ac:dyDescent="0.25">
      <c r="A970" s="239"/>
      <c r="B970" s="342"/>
      <c r="C970" s="261"/>
      <c r="D970" s="261"/>
      <c r="E970" s="261"/>
      <c r="F970" s="261"/>
      <c r="G970" s="339"/>
      <c r="H970" s="239"/>
      <c r="I970" s="239"/>
      <c r="J970" s="3"/>
    </row>
    <row r="971" spans="1:10" ht="15.75" hidden="1" x14ac:dyDescent="0.25">
      <c r="A971" s="239"/>
      <c r="B971" s="342"/>
      <c r="C971" s="261"/>
      <c r="D971" s="261"/>
      <c r="E971" s="261"/>
      <c r="F971" s="261"/>
      <c r="G971" s="339"/>
      <c r="H971" s="239"/>
      <c r="I971" s="239"/>
      <c r="J971" s="3"/>
    </row>
    <row r="972" spans="1:10" ht="15.75" hidden="1" x14ac:dyDescent="0.25">
      <c r="A972" s="239"/>
      <c r="B972" s="342"/>
      <c r="C972" s="261"/>
      <c r="D972" s="261"/>
      <c r="E972" s="261"/>
      <c r="F972" s="261"/>
      <c r="G972" s="339"/>
      <c r="H972" s="239"/>
      <c r="I972" s="239"/>
      <c r="J972" s="3"/>
    </row>
    <row r="973" spans="1:10" ht="15.75" hidden="1" x14ac:dyDescent="0.25">
      <c r="A973" s="239"/>
      <c r="B973" s="342"/>
      <c r="C973" s="261"/>
      <c r="D973" s="261"/>
      <c r="E973" s="261"/>
      <c r="F973" s="261"/>
      <c r="G973" s="339"/>
      <c r="H973" s="239"/>
      <c r="I973" s="239"/>
      <c r="J973" s="3"/>
    </row>
    <row r="974" spans="1:10" ht="15.75" hidden="1" x14ac:dyDescent="0.25">
      <c r="A974" s="239"/>
      <c r="B974" s="342"/>
      <c r="C974" s="261"/>
      <c r="D974" s="261"/>
      <c r="E974" s="261"/>
      <c r="F974" s="261"/>
      <c r="G974" s="339"/>
      <c r="H974" s="239"/>
      <c r="I974" s="239"/>
      <c r="J974" s="3"/>
    </row>
    <row r="975" spans="1:10" ht="15.75" hidden="1" x14ac:dyDescent="0.25">
      <c r="A975" s="239"/>
      <c r="B975" s="342"/>
      <c r="C975" s="261"/>
      <c r="D975" s="261"/>
      <c r="E975" s="261"/>
      <c r="F975" s="261"/>
      <c r="G975" s="339"/>
      <c r="H975" s="239"/>
      <c r="I975" s="239"/>
      <c r="J975" s="3"/>
    </row>
    <row r="976" spans="1:10" ht="15.75" hidden="1" x14ac:dyDescent="0.25">
      <c r="A976" s="239"/>
      <c r="B976" s="342"/>
      <c r="C976" s="261"/>
      <c r="D976" s="261"/>
      <c r="E976" s="261"/>
      <c r="F976" s="261"/>
      <c r="G976" s="339"/>
      <c r="H976" s="239"/>
      <c r="I976" s="239"/>
      <c r="J976" s="3"/>
    </row>
    <row r="977" spans="1:10" ht="15.75" hidden="1" x14ac:dyDescent="0.25">
      <c r="A977" s="239"/>
      <c r="B977" s="342"/>
      <c r="C977" s="261"/>
      <c r="D977" s="261"/>
      <c r="E977" s="261"/>
      <c r="F977" s="261"/>
      <c r="G977" s="339"/>
      <c r="H977" s="239"/>
      <c r="I977" s="239"/>
      <c r="J977" s="3"/>
    </row>
    <row r="978" spans="1:10" ht="33" hidden="1" customHeight="1" x14ac:dyDescent="0.25">
      <c r="A978" s="351" t="s">
        <v>84</v>
      </c>
      <c r="B978" s="459" t="s">
        <v>85</v>
      </c>
      <c r="C978" s="459"/>
      <c r="D978" s="459"/>
      <c r="E978" s="459"/>
      <c r="F978" s="459"/>
      <c r="G978" s="459"/>
      <c r="H978" s="237" t="s">
        <v>40</v>
      </c>
      <c r="I978" s="238">
        <f>E990</f>
        <v>0</v>
      </c>
      <c r="J978" s="3"/>
    </row>
    <row r="979" spans="1:10" ht="15.75" hidden="1" x14ac:dyDescent="0.25">
      <c r="A979" s="239"/>
      <c r="B979" s="460"/>
      <c r="C979" s="460"/>
      <c r="D979" s="460"/>
      <c r="E979" s="460"/>
      <c r="F979" s="460"/>
      <c r="G979" s="460"/>
      <c r="H979" s="239"/>
      <c r="I979" s="239"/>
      <c r="J979" s="3"/>
    </row>
    <row r="980" spans="1:10" ht="15.75" hidden="1" x14ac:dyDescent="0.25">
      <c r="A980" s="239"/>
      <c r="B980" s="342" t="s">
        <v>151</v>
      </c>
      <c r="C980" s="264"/>
      <c r="D980" s="264"/>
      <c r="E980" s="264"/>
      <c r="F980" s="264"/>
      <c r="G980" s="67"/>
      <c r="H980" s="239"/>
      <c r="I980" s="239"/>
      <c r="J980" s="3"/>
    </row>
    <row r="981" spans="1:10" ht="15.75" hidden="1" x14ac:dyDescent="0.25">
      <c r="A981" s="239"/>
      <c r="B981" s="40"/>
      <c r="C981" s="264"/>
      <c r="D981" s="264"/>
      <c r="E981" s="264"/>
      <c r="F981" s="264"/>
      <c r="G981" s="67"/>
      <c r="H981" s="239"/>
      <c r="I981" s="239"/>
      <c r="J981" s="3"/>
    </row>
    <row r="982" spans="1:10" ht="15.75" hidden="1" x14ac:dyDescent="0.25">
      <c r="A982" s="239"/>
      <c r="B982" s="50" t="s">
        <v>152</v>
      </c>
      <c r="C982" s="41"/>
      <c r="D982" s="41"/>
      <c r="E982" s="41"/>
      <c r="F982" s="41"/>
      <c r="G982" s="41"/>
      <c r="H982" s="239"/>
      <c r="I982" s="239"/>
      <c r="J982" s="3"/>
    </row>
    <row r="983" spans="1:10" ht="15.75" hidden="1" x14ac:dyDescent="0.25">
      <c r="A983" s="239"/>
      <c r="B983" s="449" t="s">
        <v>153</v>
      </c>
      <c r="C983" s="449"/>
      <c r="D983" s="449"/>
      <c r="E983" s="449"/>
      <c r="F983" s="449"/>
      <c r="G983" s="449"/>
      <c r="H983" s="239"/>
      <c r="I983" s="239"/>
      <c r="J983" s="3"/>
    </row>
    <row r="984" spans="1:10" ht="15.75" hidden="1" x14ac:dyDescent="0.25">
      <c r="A984" s="239"/>
      <c r="B984" s="63">
        <v>0</v>
      </c>
      <c r="C984" s="64" t="s">
        <v>122</v>
      </c>
      <c r="D984" s="338"/>
      <c r="E984" s="338"/>
      <c r="F984" s="338"/>
      <c r="G984" s="338"/>
      <c r="H984" s="239"/>
      <c r="I984" s="239"/>
      <c r="J984" s="3"/>
    </row>
    <row r="985" spans="1:10" ht="15.75" hidden="1" x14ac:dyDescent="0.25">
      <c r="A985" s="239"/>
      <c r="B985" s="337"/>
      <c r="C985" s="338"/>
      <c r="D985" s="29"/>
      <c r="E985" s="30"/>
      <c r="F985" s="29"/>
      <c r="G985" s="67"/>
      <c r="H985" s="239"/>
      <c r="I985" s="239"/>
      <c r="J985" s="3"/>
    </row>
    <row r="986" spans="1:10" ht="15.75" hidden="1" x14ac:dyDescent="0.25">
      <c r="A986" s="239"/>
      <c r="B986" s="432" t="s">
        <v>86</v>
      </c>
      <c r="C986" s="432"/>
      <c r="D986" s="432"/>
      <c r="E986" s="432"/>
      <c r="F986" s="432"/>
      <c r="G986" s="432"/>
      <c r="H986" s="239"/>
      <c r="I986" s="239"/>
      <c r="J986" s="3"/>
    </row>
    <row r="987" spans="1:10" ht="15.75" hidden="1" x14ac:dyDescent="0.25">
      <c r="A987" s="239"/>
      <c r="B987" s="58" t="s">
        <v>65</v>
      </c>
      <c r="C987" s="266" t="s">
        <v>87</v>
      </c>
      <c r="D987" s="266" t="s">
        <v>88</v>
      </c>
      <c r="E987" s="266"/>
      <c r="F987" s="361"/>
      <c r="G987" s="339"/>
      <c r="H987" s="239"/>
      <c r="I987" s="239"/>
      <c r="J987" s="3"/>
    </row>
    <row r="988" spans="1:10" ht="15.75" hidden="1" x14ac:dyDescent="0.25">
      <c r="A988" s="239"/>
      <c r="B988" s="218">
        <v>0</v>
      </c>
      <c r="C988" s="264">
        <f>0.4+1.6+0.4</f>
        <v>2.4</v>
      </c>
      <c r="D988" s="264">
        <f>B988*C988</f>
        <v>0</v>
      </c>
      <c r="E988" s="264"/>
      <c r="F988" s="264"/>
      <c r="G988" s="339"/>
      <c r="H988" s="239"/>
      <c r="I988" s="239"/>
      <c r="J988" s="3"/>
    </row>
    <row r="989" spans="1:10" ht="15.75" hidden="1" x14ac:dyDescent="0.25">
      <c r="A989" s="239"/>
      <c r="B989" s="218"/>
      <c r="C989" s="264"/>
      <c r="D989" s="264"/>
      <c r="E989" s="264"/>
      <c r="F989" s="264"/>
      <c r="G989" s="339"/>
      <c r="H989" s="239"/>
      <c r="I989" s="239"/>
      <c r="J989" s="3"/>
    </row>
    <row r="990" spans="1:10" ht="15.75" hidden="1" x14ac:dyDescent="0.25">
      <c r="A990" s="239"/>
      <c r="B990" s="342" t="s">
        <v>89</v>
      </c>
      <c r="C990" s="261"/>
      <c r="D990" s="236"/>
      <c r="E990" s="261">
        <f>SUM(D988)</f>
        <v>0</v>
      </c>
      <c r="F990" s="343" t="s">
        <v>40</v>
      </c>
      <c r="G990" s="339"/>
      <c r="H990" s="239"/>
      <c r="I990" s="239"/>
      <c r="J990" s="3"/>
    </row>
    <row r="991" spans="1:10" ht="15.75" hidden="1" x14ac:dyDescent="0.25">
      <c r="A991" s="239"/>
      <c r="B991" s="236"/>
      <c r="C991" s="264"/>
      <c r="D991" s="264"/>
      <c r="E991" s="264"/>
      <c r="F991" s="264"/>
      <c r="G991" s="339"/>
      <c r="H991" s="239"/>
      <c r="I991" s="239"/>
      <c r="J991" s="3"/>
    </row>
    <row r="992" spans="1:10" ht="15.75" hidden="1" x14ac:dyDescent="0.25">
      <c r="A992" s="239"/>
      <c r="B992" s="264"/>
      <c r="C992" s="264"/>
      <c r="D992" s="264"/>
      <c r="E992" s="264"/>
      <c r="F992" s="264"/>
      <c r="G992" s="339"/>
      <c r="H992" s="239"/>
      <c r="I992" s="239"/>
      <c r="J992" s="3"/>
    </row>
    <row r="993" spans="1:10" ht="15.75" hidden="1" x14ac:dyDescent="0.25">
      <c r="A993" s="239"/>
      <c r="B993" s="264"/>
      <c r="C993" s="264"/>
      <c r="D993" s="264"/>
      <c r="E993" s="264"/>
      <c r="F993" s="264"/>
      <c r="G993" s="339"/>
      <c r="H993" s="239"/>
      <c r="I993" s="239"/>
      <c r="J993" s="3"/>
    </row>
    <row r="994" spans="1:10" ht="15.75" hidden="1" x14ac:dyDescent="0.25">
      <c r="A994" s="239"/>
      <c r="B994" s="264"/>
      <c r="C994" s="264"/>
      <c r="D994" s="264"/>
      <c r="E994" s="264"/>
      <c r="F994" s="264"/>
      <c r="G994" s="339"/>
      <c r="H994" s="239"/>
      <c r="I994" s="239"/>
      <c r="J994" s="3"/>
    </row>
    <row r="995" spans="1:10" ht="15.75" hidden="1" x14ac:dyDescent="0.25">
      <c r="A995" s="239"/>
      <c r="B995" s="264"/>
      <c r="C995" s="264"/>
      <c r="D995" s="264"/>
      <c r="E995" s="264"/>
      <c r="F995" s="264"/>
      <c r="G995" s="339"/>
      <c r="H995" s="239"/>
      <c r="I995" s="239"/>
      <c r="J995" s="3"/>
    </row>
    <row r="996" spans="1:10" ht="15.75" hidden="1" x14ac:dyDescent="0.25">
      <c r="A996" s="239"/>
      <c r="B996" s="264"/>
      <c r="C996" s="264"/>
      <c r="D996" s="264"/>
      <c r="E996" s="264"/>
      <c r="F996" s="264"/>
      <c r="G996" s="339"/>
      <c r="H996" s="239"/>
      <c r="I996" s="239"/>
      <c r="J996" s="3"/>
    </row>
    <row r="997" spans="1:10" ht="15.75" hidden="1" x14ac:dyDescent="0.25">
      <c r="A997" s="239"/>
      <c r="B997" s="264"/>
      <c r="C997" s="264"/>
      <c r="D997" s="264"/>
      <c r="E997" s="264"/>
      <c r="F997" s="264"/>
      <c r="G997" s="339"/>
      <c r="H997" s="239"/>
      <c r="I997" s="239"/>
      <c r="J997" s="3"/>
    </row>
    <row r="998" spans="1:10" ht="15.75" hidden="1" x14ac:dyDescent="0.25">
      <c r="A998" s="239"/>
      <c r="B998" s="264"/>
      <c r="C998" s="264"/>
      <c r="D998" s="264"/>
      <c r="E998" s="264"/>
      <c r="F998" s="264"/>
      <c r="G998" s="339"/>
      <c r="H998" s="239"/>
      <c r="I998" s="239"/>
      <c r="J998" s="3"/>
    </row>
    <row r="999" spans="1:10" ht="15.75" hidden="1" x14ac:dyDescent="0.25">
      <c r="A999" s="239"/>
      <c r="B999" s="264"/>
      <c r="C999" s="264"/>
      <c r="D999" s="264"/>
      <c r="E999" s="264"/>
      <c r="F999" s="264"/>
      <c r="G999" s="339"/>
      <c r="H999" s="239"/>
      <c r="I999" s="239"/>
      <c r="J999" s="3"/>
    </row>
    <row r="1000" spans="1:10" ht="15.75" hidden="1" x14ac:dyDescent="0.25">
      <c r="A1000" s="239"/>
      <c r="B1000" s="264"/>
      <c r="C1000" s="264"/>
      <c r="D1000" s="264"/>
      <c r="E1000" s="264"/>
      <c r="F1000" s="264"/>
      <c r="G1000" s="339"/>
      <c r="H1000" s="239"/>
      <c r="I1000" s="239"/>
      <c r="J1000" s="3"/>
    </row>
    <row r="1001" spans="1:10" ht="15.75" hidden="1" x14ac:dyDescent="0.25">
      <c r="A1001" s="239"/>
      <c r="B1001" s="264"/>
      <c r="C1001" s="264"/>
      <c r="D1001" s="264"/>
      <c r="E1001" s="264"/>
      <c r="F1001" s="264"/>
      <c r="G1001" s="339"/>
      <c r="H1001" s="239"/>
      <c r="I1001" s="239"/>
      <c r="J1001" s="3"/>
    </row>
    <row r="1002" spans="1:10" ht="15.75" hidden="1" x14ac:dyDescent="0.25">
      <c r="A1002" s="239"/>
      <c r="B1002" s="264"/>
      <c r="C1002" s="264"/>
      <c r="D1002" s="264"/>
      <c r="E1002" s="264"/>
      <c r="F1002" s="264"/>
      <c r="G1002" s="339"/>
      <c r="H1002" s="239"/>
      <c r="I1002" s="239"/>
      <c r="J1002" s="3"/>
    </row>
    <row r="1003" spans="1:10" ht="15.75" hidden="1" x14ac:dyDescent="0.25">
      <c r="A1003" s="239"/>
      <c r="B1003" s="342"/>
      <c r="C1003" s="261"/>
      <c r="D1003" s="261"/>
      <c r="E1003" s="261"/>
      <c r="F1003" s="261"/>
      <c r="G1003" s="339"/>
      <c r="H1003" s="239"/>
      <c r="I1003" s="239"/>
      <c r="J1003" s="3"/>
    </row>
    <row r="1004" spans="1:10" ht="15.75" hidden="1" x14ac:dyDescent="0.25">
      <c r="A1004" s="239"/>
      <c r="B1004" s="342"/>
      <c r="C1004" s="261"/>
      <c r="D1004" s="261"/>
      <c r="E1004" s="261"/>
      <c r="F1004" s="261"/>
      <c r="G1004" s="339"/>
      <c r="H1004" s="239"/>
      <c r="I1004" s="239"/>
      <c r="J1004" s="3"/>
    </row>
    <row r="1005" spans="1:10" ht="15.75" hidden="1" x14ac:dyDescent="0.25">
      <c r="A1005" s="15"/>
      <c r="B1005" s="121"/>
      <c r="C1005" s="42"/>
      <c r="D1005" s="42"/>
      <c r="E1005" s="42"/>
      <c r="F1005" s="42"/>
      <c r="G1005" s="118"/>
      <c r="H1005" s="15"/>
      <c r="I1005" s="15"/>
      <c r="J1005" s="3"/>
    </row>
    <row r="1006" spans="1:10" ht="15.75" hidden="1" x14ac:dyDescent="0.25">
      <c r="A1006" s="15"/>
      <c r="B1006" s="121"/>
      <c r="C1006" s="42"/>
      <c r="D1006" s="42"/>
      <c r="E1006" s="42"/>
      <c r="F1006" s="42"/>
      <c r="G1006" s="118"/>
      <c r="H1006" s="15"/>
      <c r="I1006" s="15"/>
      <c r="J1006" s="3"/>
    </row>
    <row r="1007" spans="1:10" ht="22.5" customHeight="1" x14ac:dyDescent="0.25">
      <c r="A1007" s="297" t="s">
        <v>115</v>
      </c>
      <c r="B1007" s="458" t="s">
        <v>116</v>
      </c>
      <c r="C1007" s="458"/>
      <c r="D1007" s="458"/>
      <c r="E1007" s="458"/>
      <c r="F1007" s="458"/>
      <c r="G1007" s="458"/>
      <c r="H1007" s="362"/>
      <c r="I1007" s="362"/>
      <c r="J1007" s="3"/>
    </row>
    <row r="1008" spans="1:10" s="236" customFormat="1" ht="15.75" customHeight="1" x14ac:dyDescent="0.25">
      <c r="A1008" s="280"/>
      <c r="B1008" s="464"/>
      <c r="C1008" s="465"/>
      <c r="D1008" s="465"/>
      <c r="E1008" s="465"/>
      <c r="F1008" s="465"/>
      <c r="G1008" s="466"/>
      <c r="H1008" s="239"/>
      <c r="I1008" s="239"/>
      <c r="J1008" s="235"/>
    </row>
    <row r="1009" spans="1:10" ht="22.5" customHeight="1" x14ac:dyDescent="0.25">
      <c r="A1009" s="297" t="s">
        <v>76</v>
      </c>
      <c r="B1009" s="429" t="s">
        <v>77</v>
      </c>
      <c r="C1009" s="429"/>
      <c r="D1009" s="429"/>
      <c r="E1009" s="429"/>
      <c r="F1009" s="429"/>
      <c r="G1009" s="429"/>
      <c r="H1009" s="301" t="s">
        <v>15</v>
      </c>
      <c r="I1009" s="298">
        <f>F1022</f>
        <v>534.93796387497969</v>
      </c>
      <c r="J1009" s="3"/>
    </row>
    <row r="1010" spans="1:10" ht="15.75" x14ac:dyDescent="0.25">
      <c r="A1010" s="15"/>
      <c r="B1010" s="134"/>
      <c r="C1010" s="46"/>
      <c r="D1010" s="46"/>
      <c r="E1010" s="46"/>
      <c r="F1010" s="46"/>
      <c r="G1010" s="118"/>
      <c r="H1010" s="15"/>
      <c r="I1010" s="15"/>
      <c r="J1010" s="3"/>
    </row>
    <row r="1011" spans="1:10" ht="15.75" customHeight="1" x14ac:dyDescent="0.25">
      <c r="A1011" s="15"/>
      <c r="B1011" s="430" t="s">
        <v>16</v>
      </c>
      <c r="C1011" s="430"/>
      <c r="D1011" s="430"/>
      <c r="E1011" s="430"/>
      <c r="F1011" s="430"/>
      <c r="G1011" s="430"/>
      <c r="H1011" s="15"/>
      <c r="I1011" s="15"/>
      <c r="J1011" s="3"/>
    </row>
    <row r="1012" spans="1:10" ht="15.75" x14ac:dyDescent="0.25">
      <c r="A1012" s="15"/>
      <c r="B1012" s="432"/>
      <c r="C1012" s="432"/>
      <c r="D1012" s="432"/>
      <c r="E1012" s="432"/>
      <c r="F1012" s="432"/>
      <c r="G1012" s="432"/>
      <c r="H1012" s="15"/>
      <c r="I1012" s="15"/>
      <c r="J1012" s="3"/>
    </row>
    <row r="1013" spans="1:10" ht="15.75" customHeight="1" x14ac:dyDescent="0.25">
      <c r="A1013" s="15"/>
      <c r="B1013" s="422" t="s">
        <v>433</v>
      </c>
      <c r="C1013" s="423"/>
      <c r="D1013" s="423"/>
      <c r="E1013" s="423"/>
      <c r="F1013" s="423"/>
      <c r="G1013" s="424"/>
      <c r="H1013" s="15"/>
      <c r="I1013" s="15"/>
      <c r="J1013" s="3"/>
    </row>
    <row r="1014" spans="1:10" ht="15.75" x14ac:dyDescent="0.25">
      <c r="A1014" s="15"/>
      <c r="B1014" s="242"/>
      <c r="C1014" s="242"/>
      <c r="D1014" s="320">
        <v>7431.3379638749793</v>
      </c>
      <c r="E1014" s="319" t="s">
        <v>15</v>
      </c>
      <c r="F1014" s="242"/>
      <c r="G1014" s="242"/>
      <c r="H1014" s="15"/>
      <c r="I1014" s="15"/>
      <c r="J1014" s="3"/>
    </row>
    <row r="1015" spans="1:10" ht="15.75" x14ac:dyDescent="0.25">
      <c r="A1015" s="15"/>
      <c r="B1015" s="303"/>
      <c r="C1015" s="304"/>
      <c r="D1015" s="304"/>
      <c r="E1015" s="304"/>
      <c r="F1015" s="304"/>
      <c r="G1015" s="305"/>
      <c r="H1015" s="15"/>
      <c r="I1015" s="15"/>
      <c r="J1015" s="3"/>
    </row>
    <row r="1016" spans="1:10" ht="15.75" customHeight="1" x14ac:dyDescent="0.25">
      <c r="A1016" s="15"/>
      <c r="B1016" s="425" t="s">
        <v>30</v>
      </c>
      <c r="C1016" s="425"/>
      <c r="D1016" s="425"/>
      <c r="E1016" s="306">
        <v>6896.4</v>
      </c>
      <c r="F1016" s="307" t="s">
        <v>15</v>
      </c>
      <c r="G1016" s="308"/>
      <c r="H1016" s="15"/>
      <c r="I1016" s="15"/>
      <c r="J1016" s="3"/>
    </row>
    <row r="1017" spans="1:10" ht="15.75" x14ac:dyDescent="0.25">
      <c r="A1017" s="15"/>
      <c r="B1017" s="426"/>
      <c r="C1017" s="426"/>
      <c r="D1017" s="426"/>
      <c r="E1017" s="426"/>
      <c r="F1017" s="426"/>
      <c r="G1017" s="426"/>
      <c r="H1017" s="15"/>
      <c r="I1017" s="15"/>
      <c r="J1017" s="3"/>
    </row>
    <row r="1018" spans="1:10" ht="15.75" x14ac:dyDescent="0.25">
      <c r="A1018" s="15"/>
      <c r="B1018" s="309" t="s">
        <v>17</v>
      </c>
      <c r="C1018" s="322"/>
      <c r="D1018" s="322"/>
      <c r="E1018" s="322"/>
      <c r="F1018" s="322"/>
      <c r="G1018" s="311"/>
      <c r="H1018" s="15"/>
      <c r="I1018" s="15"/>
      <c r="J1018" s="3"/>
    </row>
    <row r="1019" spans="1:10" ht="15.75" x14ac:dyDescent="0.25">
      <c r="A1019" s="15"/>
      <c r="B1019" s="312"/>
      <c r="C1019" s="313">
        <f>D1014</f>
        <v>7431.3379638749793</v>
      </c>
      <c r="D1019" s="314" t="s">
        <v>18</v>
      </c>
      <c r="E1019" s="313">
        <f>E1016</f>
        <v>6896.4</v>
      </c>
      <c r="F1019" s="314" t="s">
        <v>19</v>
      </c>
      <c r="G1019" s="313">
        <f>C1019-E1019</f>
        <v>534.93796387497969</v>
      </c>
      <c r="H1019" s="15"/>
      <c r="I1019" s="15"/>
      <c r="J1019" s="3"/>
    </row>
    <row r="1020" spans="1:10" ht="15.75" x14ac:dyDescent="0.25">
      <c r="A1020" s="15"/>
      <c r="B1020" s="312"/>
      <c r="C1020" s="315"/>
      <c r="D1020" s="315"/>
      <c r="E1020" s="315"/>
      <c r="F1020" s="315"/>
      <c r="G1020" s="316"/>
      <c r="H1020" s="15"/>
      <c r="I1020" s="15"/>
      <c r="J1020" s="3"/>
    </row>
    <row r="1021" spans="1:10" s="236" customFormat="1" ht="15.75" x14ac:dyDescent="0.25">
      <c r="A1021" s="239"/>
      <c r="B1021" s="312"/>
      <c r="C1021" s="315"/>
      <c r="D1021" s="315"/>
      <c r="E1021" s="315"/>
      <c r="F1021" s="315"/>
      <c r="G1021" s="315"/>
      <c r="H1021" s="239"/>
      <c r="I1021" s="239"/>
      <c r="J1021" s="235"/>
    </row>
    <row r="1022" spans="1:10" ht="15.75" x14ac:dyDescent="0.25">
      <c r="A1022" s="15"/>
      <c r="B1022" s="427" t="s">
        <v>434</v>
      </c>
      <c r="C1022" s="428"/>
      <c r="D1022" s="428"/>
      <c r="E1022" s="428"/>
      <c r="F1022" s="317">
        <f>G1019</f>
        <v>534.93796387497969</v>
      </c>
      <c r="G1022" s="322" t="s">
        <v>15</v>
      </c>
      <c r="H1022" s="15"/>
      <c r="I1022" s="15"/>
      <c r="J1022" s="3"/>
    </row>
    <row r="1023" spans="1:10" ht="15.75" x14ac:dyDescent="0.25">
      <c r="A1023" s="15"/>
      <c r="B1023" s="134"/>
      <c r="C1023" s="46"/>
      <c r="D1023" s="46"/>
      <c r="E1023" s="46"/>
      <c r="F1023" s="46"/>
      <c r="G1023" s="118"/>
      <c r="H1023" s="15"/>
      <c r="I1023" s="15"/>
      <c r="J1023" s="3"/>
    </row>
    <row r="1024" spans="1:10" ht="15.75" x14ac:dyDescent="0.25">
      <c r="A1024" s="15"/>
      <c r="B1024" s="134"/>
      <c r="C1024" s="68"/>
      <c r="D1024" s="69"/>
      <c r="E1024" s="70"/>
      <c r="F1024" s="71"/>
      <c r="G1024" s="118"/>
      <c r="H1024" s="15"/>
      <c r="I1024" s="15"/>
      <c r="J1024" s="3"/>
    </row>
    <row r="1025" spans="1:10" ht="15.75" x14ac:dyDescent="0.25">
      <c r="A1025" s="15"/>
      <c r="B1025" s="134"/>
      <c r="C1025" s="46"/>
      <c r="D1025" s="46"/>
      <c r="E1025" s="264"/>
      <c r="F1025" s="46"/>
      <c r="G1025" s="118"/>
      <c r="H1025" s="15"/>
      <c r="I1025" s="15"/>
      <c r="J1025" s="3"/>
    </row>
    <row r="1026" spans="1:10" ht="15.75" x14ac:dyDescent="0.25">
      <c r="A1026" s="15"/>
      <c r="B1026" s="134"/>
      <c r="C1026" s="46"/>
      <c r="D1026" s="46"/>
      <c r="E1026" s="264"/>
      <c r="F1026" s="46"/>
      <c r="G1026" s="118"/>
      <c r="H1026" s="15"/>
      <c r="I1026" s="15"/>
      <c r="J1026" s="3"/>
    </row>
    <row r="1027" spans="1:10" ht="15.75" x14ac:dyDescent="0.25">
      <c r="A1027" s="15"/>
      <c r="B1027" s="134"/>
      <c r="C1027" s="46"/>
      <c r="D1027" s="46"/>
      <c r="E1027" s="264"/>
      <c r="F1027" s="46"/>
      <c r="G1027" s="118"/>
      <c r="H1027" s="15"/>
      <c r="I1027" s="15"/>
      <c r="J1027" s="3"/>
    </row>
    <row r="1028" spans="1:10" ht="15.75" x14ac:dyDescent="0.25">
      <c r="A1028" s="15"/>
      <c r="B1028" s="134"/>
      <c r="C1028" s="46"/>
      <c r="D1028" s="46"/>
      <c r="E1028" s="264"/>
      <c r="F1028" s="46"/>
      <c r="G1028" s="118"/>
      <c r="H1028" s="15"/>
      <c r="I1028" s="15"/>
      <c r="J1028" s="3"/>
    </row>
    <row r="1029" spans="1:10" ht="15.75" x14ac:dyDescent="0.25">
      <c r="A1029" s="15"/>
      <c r="B1029" s="134"/>
      <c r="C1029" s="46"/>
      <c r="D1029" s="46"/>
      <c r="E1029" s="264"/>
      <c r="F1029" s="46"/>
      <c r="G1029" s="118"/>
      <c r="H1029" s="15"/>
      <c r="I1029" s="15"/>
      <c r="J1029" s="3"/>
    </row>
    <row r="1030" spans="1:10" ht="15.75" x14ac:dyDescent="0.25">
      <c r="A1030" s="15"/>
      <c r="B1030" s="134"/>
      <c r="C1030" s="46"/>
      <c r="D1030" s="46"/>
      <c r="E1030" s="264"/>
      <c r="F1030" s="46"/>
      <c r="G1030" s="118"/>
      <c r="H1030" s="15"/>
      <c r="I1030" s="15"/>
      <c r="J1030" s="3"/>
    </row>
    <row r="1031" spans="1:10" ht="15.75" x14ac:dyDescent="0.25">
      <c r="A1031" s="15"/>
      <c r="B1031" s="134"/>
      <c r="C1031" s="46"/>
      <c r="D1031" s="46"/>
      <c r="E1031" s="264"/>
      <c r="F1031" s="46"/>
      <c r="G1031" s="118"/>
      <c r="H1031" s="15"/>
      <c r="I1031" s="15"/>
      <c r="J1031" s="3"/>
    </row>
    <row r="1032" spans="1:10" ht="15.75" x14ac:dyDescent="0.25">
      <c r="A1032" s="15"/>
      <c r="B1032" s="134"/>
      <c r="C1032" s="46"/>
      <c r="D1032" s="46"/>
      <c r="E1032" s="264"/>
      <c r="F1032" s="46"/>
      <c r="G1032" s="118"/>
      <c r="H1032" s="15"/>
      <c r="I1032" s="15"/>
      <c r="J1032" s="3"/>
    </row>
    <row r="1033" spans="1:10" ht="15.75" x14ac:dyDescent="0.25">
      <c r="A1033" s="15"/>
      <c r="B1033" s="134"/>
      <c r="C1033" s="46"/>
      <c r="D1033" s="46"/>
      <c r="E1033" s="264"/>
      <c r="F1033" s="46"/>
      <c r="G1033" s="118"/>
      <c r="H1033" s="15"/>
      <c r="I1033" s="15"/>
      <c r="J1033" s="3"/>
    </row>
    <row r="1034" spans="1:10" ht="15.75" x14ac:dyDescent="0.25">
      <c r="A1034" s="15"/>
      <c r="B1034" s="134"/>
      <c r="C1034" s="46"/>
      <c r="D1034" s="46"/>
      <c r="E1034" s="264"/>
      <c r="F1034" s="46"/>
      <c r="G1034" s="118"/>
      <c r="H1034" s="15"/>
      <c r="I1034" s="15"/>
      <c r="J1034" s="3"/>
    </row>
    <row r="1035" spans="1:10" ht="15.75" x14ac:dyDescent="0.25">
      <c r="A1035" s="15"/>
      <c r="B1035" s="134"/>
      <c r="C1035" s="46"/>
      <c r="D1035" s="46"/>
      <c r="E1035" s="46"/>
      <c r="F1035" s="46"/>
      <c r="G1035" s="118"/>
      <c r="H1035" s="15"/>
      <c r="I1035" s="15"/>
      <c r="J1035" s="3"/>
    </row>
    <row r="1036" spans="1:10" ht="15.75" x14ac:dyDescent="0.25">
      <c r="A1036" s="15"/>
      <c r="B1036" s="134"/>
      <c r="C1036" s="46"/>
      <c r="D1036" s="46"/>
      <c r="E1036" s="46"/>
      <c r="F1036" s="46"/>
      <c r="G1036" s="118"/>
      <c r="H1036" s="15"/>
      <c r="I1036" s="15"/>
      <c r="J1036" s="3"/>
    </row>
    <row r="1037" spans="1:10" ht="22.5" customHeight="1" x14ac:dyDescent="0.25">
      <c r="A1037" s="297" t="s">
        <v>78</v>
      </c>
      <c r="B1037" s="429" t="s">
        <v>79</v>
      </c>
      <c r="C1037" s="429"/>
      <c r="D1037" s="429"/>
      <c r="E1037" s="429"/>
      <c r="F1037" s="429"/>
      <c r="G1037" s="429"/>
      <c r="H1037" s="301" t="s">
        <v>15</v>
      </c>
      <c r="I1037" s="298">
        <f>F1049</f>
        <v>23.990000000000009</v>
      </c>
      <c r="J1037" s="3"/>
    </row>
    <row r="1038" spans="1:10" ht="15.75" x14ac:dyDescent="0.25">
      <c r="A1038" s="133"/>
      <c r="B1038" s="115"/>
      <c r="C1038" s="122"/>
      <c r="D1038" s="122"/>
      <c r="E1038" s="122"/>
      <c r="F1038" s="122"/>
      <c r="G1038" s="123"/>
      <c r="H1038" s="133"/>
      <c r="I1038" s="55"/>
      <c r="J1038" s="3"/>
    </row>
    <row r="1039" spans="1:10" ht="15.75" x14ac:dyDescent="0.25">
      <c r="A1039" s="15"/>
      <c r="B1039" s="430" t="s">
        <v>16</v>
      </c>
      <c r="C1039" s="430"/>
      <c r="D1039" s="430"/>
      <c r="E1039" s="430"/>
      <c r="F1039" s="430"/>
      <c r="G1039" s="430"/>
      <c r="H1039" s="15"/>
      <c r="I1039" s="15"/>
      <c r="J1039" s="3"/>
    </row>
    <row r="1040" spans="1:10" ht="15.75" x14ac:dyDescent="0.25">
      <c r="A1040" s="15"/>
      <c r="B1040" s="432"/>
      <c r="C1040" s="432"/>
      <c r="D1040" s="432"/>
      <c r="E1040" s="432"/>
      <c r="F1040" s="432"/>
      <c r="G1040" s="432"/>
      <c r="H1040" s="15"/>
      <c r="I1040" s="15"/>
      <c r="J1040" s="3"/>
    </row>
    <row r="1041" spans="1:10" ht="15.75" x14ac:dyDescent="0.25">
      <c r="A1041" s="15"/>
      <c r="B1041" s="422" t="s">
        <v>435</v>
      </c>
      <c r="C1041" s="423"/>
      <c r="D1041" s="423"/>
      <c r="E1041" s="423"/>
      <c r="F1041" s="423"/>
      <c r="G1041" s="424"/>
      <c r="H1041" s="15"/>
      <c r="I1041" s="15"/>
      <c r="J1041" s="3"/>
    </row>
    <row r="1042" spans="1:10" ht="15.75" x14ac:dyDescent="0.25">
      <c r="A1042" s="15"/>
      <c r="B1042" s="242"/>
      <c r="C1042" s="242"/>
      <c r="D1042" s="320">
        <v>1109.8399999999999</v>
      </c>
      <c r="E1042" s="336" t="s">
        <v>15</v>
      </c>
      <c r="F1042" s="242"/>
      <c r="G1042" s="242"/>
      <c r="H1042" s="15"/>
      <c r="I1042" s="15"/>
      <c r="J1042" s="3"/>
    </row>
    <row r="1043" spans="1:10" ht="15.75" x14ac:dyDescent="0.25">
      <c r="A1043" s="15"/>
      <c r="B1043" s="303"/>
      <c r="C1043" s="304"/>
      <c r="D1043" s="304"/>
      <c r="E1043" s="304"/>
      <c r="F1043" s="304"/>
      <c r="G1043" s="305"/>
      <c r="H1043" s="15"/>
      <c r="I1043" s="15"/>
      <c r="J1043" s="3"/>
    </row>
    <row r="1044" spans="1:10" ht="15.75" customHeight="1" x14ac:dyDescent="0.25">
      <c r="A1044" s="15"/>
      <c r="B1044" s="425" t="s">
        <v>30</v>
      </c>
      <c r="C1044" s="425"/>
      <c r="D1044" s="425"/>
      <c r="E1044" s="306">
        <v>1085.8499999999999</v>
      </c>
      <c r="F1044" s="307" t="s">
        <v>15</v>
      </c>
      <c r="G1044" s="308"/>
      <c r="H1044" s="15"/>
      <c r="I1044" s="15"/>
      <c r="J1044" s="3"/>
    </row>
    <row r="1045" spans="1:10" ht="15.75" x14ac:dyDescent="0.25">
      <c r="A1045" s="15"/>
      <c r="B1045" s="426"/>
      <c r="C1045" s="426"/>
      <c r="D1045" s="426"/>
      <c r="E1045" s="426"/>
      <c r="F1045" s="426"/>
      <c r="G1045" s="426"/>
      <c r="H1045" s="15"/>
      <c r="I1045" s="15"/>
      <c r="J1045" s="3"/>
    </row>
    <row r="1046" spans="1:10" ht="15.75" x14ac:dyDescent="0.25">
      <c r="A1046" s="15"/>
      <c r="B1046" s="364" t="s">
        <v>17</v>
      </c>
      <c r="C1046" s="335"/>
      <c r="D1046" s="335"/>
      <c r="E1046" s="335"/>
      <c r="F1046" s="335"/>
      <c r="G1046" s="311"/>
      <c r="H1046" s="15"/>
      <c r="I1046" s="15"/>
      <c r="J1046" s="3"/>
    </row>
    <row r="1047" spans="1:10" ht="15.75" x14ac:dyDescent="0.25">
      <c r="A1047" s="15"/>
      <c r="B1047" s="312"/>
      <c r="C1047" s="313">
        <f>D1042</f>
        <v>1109.8399999999999</v>
      </c>
      <c r="D1047" s="314" t="s">
        <v>18</v>
      </c>
      <c r="E1047" s="313">
        <f>E1044</f>
        <v>1085.8499999999999</v>
      </c>
      <c r="F1047" s="314" t="s">
        <v>19</v>
      </c>
      <c r="G1047" s="313">
        <f>C1047-E1047</f>
        <v>23.990000000000009</v>
      </c>
      <c r="H1047" s="15"/>
      <c r="I1047" s="15"/>
      <c r="J1047" s="3"/>
    </row>
    <row r="1048" spans="1:10" ht="15.75" x14ac:dyDescent="0.25">
      <c r="A1048" s="15"/>
      <c r="B1048" s="312"/>
      <c r="C1048" s="315"/>
      <c r="D1048" s="315"/>
      <c r="E1048" s="315"/>
      <c r="F1048" s="315"/>
      <c r="G1048" s="316"/>
      <c r="H1048" s="15"/>
      <c r="I1048" s="15"/>
      <c r="J1048" s="3"/>
    </row>
    <row r="1049" spans="1:10" ht="15.75" x14ac:dyDescent="0.25">
      <c r="A1049" s="15"/>
      <c r="B1049" s="427" t="s">
        <v>436</v>
      </c>
      <c r="C1049" s="428"/>
      <c r="D1049" s="428"/>
      <c r="E1049" s="428"/>
      <c r="F1049" s="317">
        <f>G1047</f>
        <v>23.990000000000009</v>
      </c>
      <c r="G1049" s="335" t="s">
        <v>15</v>
      </c>
      <c r="H1049" s="15"/>
      <c r="I1049" s="15"/>
      <c r="J1049" s="3"/>
    </row>
    <row r="1050" spans="1:10" ht="15.75" x14ac:dyDescent="0.25">
      <c r="A1050" s="15"/>
      <c r="B1050" s="121"/>
      <c r="C1050" s="72"/>
      <c r="D1050" s="72"/>
      <c r="E1050" s="72"/>
      <c r="F1050" s="72"/>
      <c r="G1050" s="32"/>
      <c r="H1050" s="15"/>
      <c r="I1050" s="15"/>
      <c r="J1050" s="3"/>
    </row>
    <row r="1051" spans="1:10" ht="15.75" customHeight="1" x14ac:dyDescent="0.25">
      <c r="A1051" s="15"/>
      <c r="B1051" s="134"/>
      <c r="C1051" s="46"/>
      <c r="D1051" s="46"/>
      <c r="E1051" s="46"/>
      <c r="F1051" s="46"/>
      <c r="G1051" s="118"/>
      <c r="H1051" s="15"/>
      <c r="I1051" s="15"/>
      <c r="J1051" s="3"/>
    </row>
    <row r="1052" spans="1:10" ht="15.75" x14ac:dyDescent="0.25">
      <c r="A1052" s="15"/>
      <c r="B1052" s="134"/>
      <c r="C1052" s="46"/>
      <c r="D1052" s="264"/>
      <c r="E1052" s="264"/>
      <c r="F1052" s="264"/>
      <c r="G1052" s="118"/>
      <c r="H1052" s="15"/>
      <c r="I1052" s="15"/>
      <c r="J1052" s="3"/>
    </row>
    <row r="1053" spans="1:10" ht="15.75" x14ac:dyDescent="0.25">
      <c r="A1053" s="15"/>
      <c r="B1053" s="134"/>
      <c r="C1053" s="46"/>
      <c r="D1053" s="264"/>
      <c r="E1053" s="264"/>
      <c r="F1053" s="264"/>
      <c r="G1053" s="118"/>
      <c r="H1053" s="15"/>
      <c r="I1053" s="15"/>
      <c r="J1053" s="3"/>
    </row>
    <row r="1054" spans="1:10" ht="15.75" customHeight="1" x14ac:dyDescent="0.25">
      <c r="A1054" s="15"/>
      <c r="B1054" s="134"/>
      <c r="C1054" s="46"/>
      <c r="D1054" s="264"/>
      <c r="E1054" s="264"/>
      <c r="F1054" s="264"/>
      <c r="G1054" s="118"/>
      <c r="H1054" s="15"/>
      <c r="I1054" s="15"/>
      <c r="J1054" s="3"/>
    </row>
    <row r="1055" spans="1:10" ht="15.75" x14ac:dyDescent="0.25">
      <c r="A1055" s="15"/>
      <c r="B1055" s="134"/>
      <c r="C1055" s="46"/>
      <c r="D1055" s="264"/>
      <c r="E1055" s="264"/>
      <c r="F1055" s="264"/>
      <c r="G1055" s="118"/>
      <c r="H1055" s="15"/>
      <c r="I1055" s="15"/>
      <c r="J1055" s="3"/>
    </row>
    <row r="1056" spans="1:10" ht="15.75" x14ac:dyDescent="0.25">
      <c r="A1056" s="15"/>
      <c r="B1056" s="134"/>
      <c r="C1056" s="46"/>
      <c r="D1056" s="264"/>
      <c r="E1056" s="264"/>
      <c r="F1056" s="264"/>
      <c r="G1056" s="118"/>
      <c r="H1056" s="15"/>
      <c r="I1056" s="15"/>
      <c r="J1056" s="3"/>
    </row>
    <row r="1057" spans="1:10" ht="15.75" x14ac:dyDescent="0.25">
      <c r="A1057" s="15"/>
      <c r="B1057" s="134"/>
      <c r="C1057" s="46"/>
      <c r="D1057" s="264"/>
      <c r="E1057" s="264"/>
      <c r="F1057" s="264"/>
      <c r="G1057" s="118"/>
      <c r="H1057" s="15"/>
      <c r="I1057" s="15"/>
      <c r="J1057" s="3"/>
    </row>
    <row r="1058" spans="1:10" ht="15.75" x14ac:dyDescent="0.25">
      <c r="A1058" s="15"/>
      <c r="B1058" s="134"/>
      <c r="C1058" s="46"/>
      <c r="D1058" s="264"/>
      <c r="E1058" s="264"/>
      <c r="F1058" s="264"/>
      <c r="G1058" s="118"/>
      <c r="H1058" s="15"/>
      <c r="I1058" s="15"/>
      <c r="J1058" s="3"/>
    </row>
    <row r="1059" spans="1:10" s="236" customFormat="1" ht="15.75" x14ac:dyDescent="0.25">
      <c r="A1059" s="239"/>
      <c r="B1059" s="218"/>
      <c r="C1059" s="264"/>
      <c r="D1059" s="264"/>
      <c r="E1059" s="264"/>
      <c r="F1059" s="264"/>
      <c r="G1059" s="339"/>
      <c r="H1059" s="239"/>
      <c r="I1059" s="239"/>
      <c r="J1059" s="235"/>
    </row>
    <row r="1060" spans="1:10" s="236" customFormat="1" ht="15.75" x14ac:dyDescent="0.25">
      <c r="A1060" s="239"/>
      <c r="B1060" s="218"/>
      <c r="C1060" s="264"/>
      <c r="D1060" s="264"/>
      <c r="E1060" s="264"/>
      <c r="F1060" s="264"/>
      <c r="G1060" s="339"/>
      <c r="H1060" s="239"/>
      <c r="I1060" s="239"/>
      <c r="J1060" s="235"/>
    </row>
    <row r="1061" spans="1:10" s="236" customFormat="1" ht="15.75" x14ac:dyDescent="0.25">
      <c r="A1061" s="239"/>
      <c r="B1061" s="218"/>
      <c r="C1061" s="264"/>
      <c r="D1061" s="264"/>
      <c r="E1061" s="264"/>
      <c r="F1061" s="264"/>
      <c r="G1061" s="339"/>
      <c r="H1061" s="239"/>
      <c r="I1061" s="239"/>
      <c r="J1061" s="235"/>
    </row>
    <row r="1062" spans="1:10" ht="15.75" x14ac:dyDescent="0.25">
      <c r="A1062" s="15"/>
      <c r="B1062" s="134"/>
      <c r="C1062" s="46"/>
      <c r="D1062" s="264"/>
      <c r="E1062" s="264"/>
      <c r="F1062" s="264"/>
      <c r="G1062" s="118"/>
      <c r="H1062" s="15"/>
      <c r="I1062" s="15"/>
      <c r="J1062" s="3"/>
    </row>
    <row r="1063" spans="1:10" ht="15.75" x14ac:dyDescent="0.25">
      <c r="A1063" s="15"/>
      <c r="B1063" s="134"/>
      <c r="C1063" s="46"/>
      <c r="D1063" s="46"/>
      <c r="E1063" s="46"/>
      <c r="F1063" s="46"/>
      <c r="G1063" s="118"/>
      <c r="H1063" s="15"/>
      <c r="I1063" s="15"/>
      <c r="J1063" s="3"/>
    </row>
    <row r="1064" spans="1:10" s="236" customFormat="1" ht="22.5" customHeight="1" x14ac:dyDescent="0.25">
      <c r="A1064" s="299" t="s">
        <v>27</v>
      </c>
      <c r="B1064" s="433" t="s">
        <v>410</v>
      </c>
      <c r="C1064" s="434"/>
      <c r="D1064" s="434"/>
      <c r="E1064" s="434"/>
      <c r="F1064" s="434"/>
      <c r="G1064" s="434"/>
      <c r="H1064" s="299" t="s">
        <v>15</v>
      </c>
      <c r="I1064" s="300">
        <f>F1074</f>
        <v>1207.58</v>
      </c>
      <c r="J1064" s="235"/>
    </row>
    <row r="1065" spans="1:10" s="236" customFormat="1" ht="15.75" x14ac:dyDescent="0.25">
      <c r="A1065" s="239"/>
      <c r="B1065" s="98"/>
      <c r="C1065" s="99"/>
      <c r="D1065" s="101"/>
      <c r="E1065" s="99"/>
      <c r="F1065" s="99"/>
      <c r="G1065" s="100"/>
      <c r="H1065" s="239"/>
      <c r="I1065" s="350"/>
      <c r="J1065" s="235"/>
    </row>
    <row r="1066" spans="1:10" s="236" customFormat="1" ht="15.75" x14ac:dyDescent="0.25">
      <c r="A1066" s="239"/>
      <c r="B1066" s="422" t="s">
        <v>412</v>
      </c>
      <c r="C1066" s="423"/>
      <c r="D1066" s="423"/>
      <c r="E1066" s="423"/>
      <c r="F1066" s="423"/>
      <c r="G1066" s="424"/>
      <c r="H1066" s="239"/>
      <c r="I1066" s="350"/>
      <c r="J1066" s="235"/>
    </row>
    <row r="1067" spans="1:10" s="236" customFormat="1" ht="15.75" x14ac:dyDescent="0.25">
      <c r="A1067" s="239"/>
      <c r="B1067" s="242"/>
      <c r="C1067" s="242"/>
      <c r="D1067" s="320">
        <v>6043.92</v>
      </c>
      <c r="E1067" s="319" t="s">
        <v>15</v>
      </c>
      <c r="F1067" s="242"/>
      <c r="G1067" s="242"/>
      <c r="H1067" s="239"/>
      <c r="I1067" s="350"/>
      <c r="J1067" s="235"/>
    </row>
    <row r="1068" spans="1:10" s="236" customFormat="1" ht="15.75" x14ac:dyDescent="0.25">
      <c r="A1068" s="239"/>
      <c r="B1068" s="303"/>
      <c r="C1068" s="304"/>
      <c r="D1068" s="304"/>
      <c r="E1068" s="304"/>
      <c r="F1068" s="304"/>
      <c r="G1068" s="305"/>
      <c r="H1068" s="239"/>
      <c r="I1068" s="350"/>
      <c r="J1068" s="235"/>
    </row>
    <row r="1069" spans="1:10" s="236" customFormat="1" ht="15.75" x14ac:dyDescent="0.25">
      <c r="A1069" s="239"/>
      <c r="B1069" s="425" t="s">
        <v>30</v>
      </c>
      <c r="C1069" s="425"/>
      <c r="D1069" s="425"/>
      <c r="E1069" s="306">
        <v>4836.34</v>
      </c>
      <c r="F1069" s="307" t="s">
        <v>15</v>
      </c>
      <c r="G1069" s="308"/>
      <c r="H1069" s="239"/>
      <c r="I1069" s="350"/>
      <c r="J1069" s="235"/>
    </row>
    <row r="1070" spans="1:10" s="236" customFormat="1" ht="15.75" x14ac:dyDescent="0.25">
      <c r="A1070" s="239"/>
      <c r="B1070" s="426"/>
      <c r="C1070" s="426"/>
      <c r="D1070" s="426"/>
      <c r="E1070" s="426"/>
      <c r="F1070" s="426"/>
      <c r="G1070" s="426"/>
      <c r="H1070" s="239"/>
      <c r="I1070" s="350"/>
      <c r="J1070" s="235"/>
    </row>
    <row r="1071" spans="1:10" s="236" customFormat="1" ht="15.75" x14ac:dyDescent="0.25">
      <c r="A1071" s="239"/>
      <c r="B1071" s="364" t="s">
        <v>17</v>
      </c>
      <c r="C1071" s="335"/>
      <c r="D1071" s="335"/>
      <c r="E1071" s="335"/>
      <c r="F1071" s="335"/>
      <c r="G1071" s="311"/>
      <c r="H1071" s="239"/>
      <c r="I1071" s="350"/>
      <c r="J1071" s="235"/>
    </row>
    <row r="1072" spans="1:10" s="236" customFormat="1" ht="15.75" x14ac:dyDescent="0.25">
      <c r="A1072" s="239"/>
      <c r="B1072" s="312"/>
      <c r="C1072" s="313">
        <f>D1067</f>
        <v>6043.92</v>
      </c>
      <c r="D1072" s="314" t="s">
        <v>18</v>
      </c>
      <c r="E1072" s="313">
        <f>E1069</f>
        <v>4836.34</v>
      </c>
      <c r="F1072" s="314" t="s">
        <v>19</v>
      </c>
      <c r="G1072" s="313">
        <f>C1072-E1072</f>
        <v>1207.58</v>
      </c>
      <c r="H1072" s="239"/>
      <c r="I1072" s="350"/>
      <c r="J1072" s="235"/>
    </row>
    <row r="1073" spans="1:10" s="236" customFormat="1" ht="15.75" x14ac:dyDescent="0.25">
      <c r="A1073" s="239"/>
      <c r="B1073" s="312"/>
      <c r="C1073" s="315"/>
      <c r="D1073" s="315"/>
      <c r="E1073" s="315"/>
      <c r="F1073" s="315"/>
      <c r="G1073" s="316"/>
      <c r="H1073" s="239"/>
      <c r="I1073" s="350"/>
      <c r="J1073" s="235"/>
    </row>
    <row r="1074" spans="1:10" s="236" customFormat="1" ht="15.75" x14ac:dyDescent="0.25">
      <c r="A1074" s="239"/>
      <c r="B1074" s="427" t="s">
        <v>437</v>
      </c>
      <c r="C1074" s="428"/>
      <c r="D1074" s="428"/>
      <c r="E1074" s="428"/>
      <c r="F1074" s="317">
        <f>G1072</f>
        <v>1207.58</v>
      </c>
      <c r="G1074" s="335" t="s">
        <v>15</v>
      </c>
      <c r="H1074" s="239"/>
      <c r="I1074" s="350"/>
      <c r="J1074" s="235"/>
    </row>
    <row r="1075" spans="1:10" s="236" customFormat="1" ht="15.75" x14ac:dyDescent="0.25">
      <c r="A1075" s="239"/>
      <c r="B1075" s="218"/>
      <c r="C1075" s="264"/>
      <c r="D1075" s="264"/>
      <c r="E1075" s="264"/>
      <c r="F1075" s="264"/>
      <c r="G1075" s="339"/>
      <c r="H1075" s="239"/>
      <c r="I1075" s="239"/>
      <c r="J1075" s="235"/>
    </row>
    <row r="1076" spans="1:10" s="236" customFormat="1" ht="15.75" x14ac:dyDescent="0.25">
      <c r="A1076" s="239"/>
      <c r="B1076" s="218"/>
      <c r="C1076" s="264"/>
      <c r="D1076" s="264"/>
      <c r="E1076" s="264"/>
      <c r="F1076" s="264"/>
      <c r="G1076" s="339"/>
      <c r="H1076" s="239"/>
      <c r="I1076" s="239"/>
      <c r="J1076" s="235"/>
    </row>
    <row r="1077" spans="1:10" s="236" customFormat="1" ht="15.75" x14ac:dyDescent="0.25">
      <c r="A1077" s="239"/>
      <c r="B1077" s="218"/>
      <c r="C1077" s="264"/>
      <c r="D1077" s="264"/>
      <c r="E1077" s="264"/>
      <c r="F1077" s="264"/>
      <c r="G1077" s="339"/>
      <c r="H1077" s="239"/>
      <c r="I1077" s="239"/>
      <c r="J1077" s="235"/>
    </row>
    <row r="1078" spans="1:10" s="236" customFormat="1" ht="15.75" x14ac:dyDescent="0.25">
      <c r="A1078" s="239"/>
      <c r="B1078" s="218"/>
      <c r="C1078" s="264"/>
      <c r="D1078" s="264"/>
      <c r="E1078" s="264"/>
      <c r="F1078" s="264"/>
      <c r="G1078" s="339"/>
      <c r="H1078" s="239"/>
      <c r="I1078" s="239"/>
      <c r="J1078" s="235"/>
    </row>
    <row r="1079" spans="1:10" s="236" customFormat="1" ht="15.75" x14ac:dyDescent="0.25">
      <c r="A1079" s="239"/>
      <c r="B1079" s="218"/>
      <c r="C1079" s="264"/>
      <c r="D1079" s="264"/>
      <c r="E1079" s="264"/>
      <c r="F1079" s="264"/>
      <c r="G1079" s="339"/>
      <c r="H1079" s="239"/>
      <c r="I1079" s="239"/>
      <c r="J1079" s="235"/>
    </row>
    <row r="1080" spans="1:10" s="236" customFormat="1" ht="15.75" x14ac:dyDescent="0.25">
      <c r="A1080" s="239"/>
      <c r="B1080" s="218"/>
      <c r="C1080" s="264"/>
      <c r="D1080" s="264"/>
      <c r="E1080" s="264"/>
      <c r="F1080" s="264"/>
      <c r="G1080" s="339"/>
      <c r="H1080" s="239"/>
      <c r="I1080" s="239"/>
      <c r="J1080" s="235"/>
    </row>
    <row r="1081" spans="1:10" s="236" customFormat="1" ht="15.75" x14ac:dyDescent="0.25">
      <c r="A1081" s="239"/>
      <c r="B1081" s="218"/>
      <c r="C1081" s="264"/>
      <c r="D1081" s="264"/>
      <c r="E1081" s="264"/>
      <c r="F1081" s="264"/>
      <c r="G1081" s="339"/>
      <c r="H1081" s="239"/>
      <c r="I1081" s="239"/>
      <c r="J1081" s="235"/>
    </row>
    <row r="1082" spans="1:10" s="236" customFormat="1" ht="15.75" x14ac:dyDescent="0.25">
      <c r="A1082" s="239"/>
      <c r="B1082" s="218"/>
      <c r="C1082" s="264"/>
      <c r="D1082" s="264"/>
      <c r="E1082" s="264"/>
      <c r="F1082" s="264"/>
      <c r="G1082" s="339"/>
      <c r="H1082" s="239"/>
      <c r="I1082" s="239"/>
      <c r="J1082" s="235"/>
    </row>
    <row r="1083" spans="1:10" s="236" customFormat="1" ht="15.75" x14ac:dyDescent="0.25">
      <c r="A1083" s="239"/>
      <c r="B1083" s="218"/>
      <c r="C1083" s="264"/>
      <c r="D1083" s="264"/>
      <c r="E1083" s="264"/>
      <c r="F1083" s="264"/>
      <c r="G1083" s="339"/>
      <c r="H1083" s="239"/>
      <c r="I1083" s="239"/>
      <c r="J1083" s="235"/>
    </row>
    <row r="1084" spans="1:10" ht="15.75" x14ac:dyDescent="0.25">
      <c r="A1084" s="15"/>
      <c r="B1084" s="134"/>
      <c r="C1084" s="46"/>
      <c r="D1084" s="46"/>
      <c r="E1084" s="46"/>
      <c r="F1084" s="46"/>
      <c r="G1084" s="118"/>
      <c r="H1084" s="15"/>
      <c r="I1084" s="15"/>
      <c r="J1084" s="3"/>
    </row>
    <row r="1085" spans="1:10" ht="15.75" x14ac:dyDescent="0.25">
      <c r="A1085" s="15"/>
      <c r="B1085" s="134"/>
      <c r="C1085" s="46"/>
      <c r="D1085" s="46"/>
      <c r="E1085" s="46"/>
      <c r="F1085" s="46"/>
      <c r="G1085" s="118"/>
      <c r="H1085" s="15"/>
      <c r="I1085" s="15"/>
      <c r="J1085" s="3"/>
    </row>
    <row r="1086" spans="1:10" ht="15.75" x14ac:dyDescent="0.25">
      <c r="A1086" s="15"/>
      <c r="B1086" s="134"/>
      <c r="C1086" s="46"/>
      <c r="D1086" s="46"/>
      <c r="E1086" s="46"/>
      <c r="F1086" s="46"/>
      <c r="G1086" s="118"/>
      <c r="H1086" s="15"/>
      <c r="I1086" s="15"/>
      <c r="J1086" s="3"/>
    </row>
    <row r="1087" spans="1:10" ht="15.75" x14ac:dyDescent="0.25">
      <c r="A1087" s="15"/>
      <c r="B1087" s="134"/>
      <c r="C1087" s="46"/>
      <c r="D1087" s="46"/>
      <c r="E1087" s="46"/>
      <c r="F1087" s="46"/>
      <c r="G1087" s="118"/>
      <c r="H1087" s="15"/>
      <c r="I1087" s="15"/>
      <c r="J1087" s="3"/>
    </row>
    <row r="1088" spans="1:10" ht="23.25" customHeight="1" x14ac:dyDescent="0.25">
      <c r="A1088" s="297" t="s">
        <v>117</v>
      </c>
      <c r="B1088" s="429" t="s">
        <v>118</v>
      </c>
      <c r="C1088" s="429"/>
      <c r="D1088" s="429"/>
      <c r="E1088" s="429"/>
      <c r="F1088" s="429"/>
      <c r="G1088" s="429"/>
      <c r="H1088" s="301" t="s">
        <v>15</v>
      </c>
      <c r="I1088" s="298">
        <f>F1100</f>
        <v>14.930000000000007</v>
      </c>
      <c r="J1088" s="3"/>
    </row>
    <row r="1089" spans="1:10" ht="15.75" x14ac:dyDescent="0.25">
      <c r="A1089" s="15"/>
      <c r="B1089" s="134"/>
      <c r="C1089" s="46"/>
      <c r="D1089" s="46"/>
      <c r="E1089" s="46"/>
      <c r="F1089" s="46"/>
      <c r="G1089" s="118"/>
      <c r="H1089" s="15"/>
      <c r="I1089" s="15"/>
      <c r="J1089" s="3"/>
    </row>
    <row r="1090" spans="1:10" ht="15.75" customHeight="1" x14ac:dyDescent="0.25">
      <c r="A1090" s="15"/>
      <c r="B1090" s="430" t="s">
        <v>16</v>
      </c>
      <c r="C1090" s="430"/>
      <c r="D1090" s="430"/>
      <c r="E1090" s="430"/>
      <c r="F1090" s="430"/>
      <c r="G1090" s="430"/>
      <c r="H1090" s="15"/>
      <c r="I1090" s="15"/>
      <c r="J1090" s="3"/>
    </row>
    <row r="1091" spans="1:10" ht="15.75" x14ac:dyDescent="0.25">
      <c r="A1091" s="15"/>
      <c r="B1091" s="432"/>
      <c r="C1091" s="432"/>
      <c r="D1091" s="432"/>
      <c r="E1091" s="432"/>
      <c r="F1091" s="432"/>
      <c r="G1091" s="432"/>
      <c r="H1091" s="15"/>
      <c r="I1091" s="15"/>
      <c r="J1091" s="3"/>
    </row>
    <row r="1092" spans="1:10" ht="15.75" x14ac:dyDescent="0.25">
      <c r="A1092" s="15"/>
      <c r="B1092" s="422" t="s">
        <v>337</v>
      </c>
      <c r="C1092" s="423"/>
      <c r="D1092" s="423"/>
      <c r="E1092" s="423"/>
      <c r="F1092" s="423"/>
      <c r="G1092" s="424"/>
      <c r="H1092" s="15"/>
      <c r="I1092" s="15"/>
      <c r="J1092" s="3"/>
    </row>
    <row r="1093" spans="1:10" ht="15.75" x14ac:dyDescent="0.25">
      <c r="A1093" s="15"/>
      <c r="B1093" s="242"/>
      <c r="C1093" s="242"/>
      <c r="D1093" s="320">
        <v>277.58</v>
      </c>
      <c r="E1093" s="319" t="s">
        <v>15</v>
      </c>
      <c r="F1093" s="242"/>
      <c r="G1093" s="242"/>
      <c r="H1093" s="15"/>
      <c r="I1093" s="15"/>
      <c r="J1093" s="3"/>
    </row>
    <row r="1094" spans="1:10" ht="15.75" x14ac:dyDescent="0.25">
      <c r="A1094" s="15"/>
      <c r="B1094" s="303"/>
      <c r="C1094" s="304"/>
      <c r="D1094" s="304"/>
      <c r="E1094" s="304"/>
      <c r="F1094" s="304"/>
      <c r="G1094" s="305"/>
      <c r="H1094" s="15"/>
      <c r="I1094" s="15"/>
      <c r="J1094" s="3"/>
    </row>
    <row r="1095" spans="1:10" ht="15.75" x14ac:dyDescent="0.25">
      <c r="A1095" s="15"/>
      <c r="B1095" s="425" t="s">
        <v>30</v>
      </c>
      <c r="C1095" s="425"/>
      <c r="D1095" s="425"/>
      <c r="E1095" s="306">
        <v>262.64999999999998</v>
      </c>
      <c r="F1095" s="307" t="s">
        <v>15</v>
      </c>
      <c r="G1095" s="308"/>
      <c r="H1095" s="15"/>
      <c r="I1095" s="15"/>
      <c r="J1095" s="3"/>
    </row>
    <row r="1096" spans="1:10" ht="15.75" x14ac:dyDescent="0.25">
      <c r="A1096" s="15"/>
      <c r="B1096" s="426"/>
      <c r="C1096" s="426"/>
      <c r="D1096" s="426"/>
      <c r="E1096" s="426"/>
      <c r="F1096" s="426"/>
      <c r="G1096" s="426"/>
      <c r="H1096" s="15"/>
      <c r="I1096" s="15"/>
      <c r="J1096" s="3"/>
    </row>
    <row r="1097" spans="1:10" ht="15.75" x14ac:dyDescent="0.25">
      <c r="A1097" s="15"/>
      <c r="B1097" s="309" t="s">
        <v>17</v>
      </c>
      <c r="C1097" s="322"/>
      <c r="D1097" s="322"/>
      <c r="E1097" s="322"/>
      <c r="F1097" s="322"/>
      <c r="G1097" s="311"/>
      <c r="H1097" s="15"/>
      <c r="I1097" s="15"/>
      <c r="J1097" s="3"/>
    </row>
    <row r="1098" spans="1:10" ht="15.75" x14ac:dyDescent="0.25">
      <c r="A1098" s="15"/>
      <c r="B1098" s="312"/>
      <c r="C1098" s="313">
        <f>D1093</f>
        <v>277.58</v>
      </c>
      <c r="D1098" s="314" t="s">
        <v>18</v>
      </c>
      <c r="E1098" s="313">
        <f>E1095</f>
        <v>262.64999999999998</v>
      </c>
      <c r="F1098" s="314" t="s">
        <v>19</v>
      </c>
      <c r="G1098" s="313">
        <f>C1098-E1098</f>
        <v>14.930000000000007</v>
      </c>
      <c r="H1098" s="15"/>
      <c r="I1098" s="15"/>
      <c r="J1098" s="3"/>
    </row>
    <row r="1099" spans="1:10" ht="15.75" x14ac:dyDescent="0.25">
      <c r="A1099" s="15"/>
      <c r="B1099" s="312"/>
      <c r="C1099" s="315"/>
      <c r="D1099" s="315"/>
      <c r="E1099" s="315"/>
      <c r="F1099" s="315"/>
      <c r="G1099" s="316"/>
      <c r="H1099" s="15"/>
      <c r="I1099" s="15"/>
      <c r="J1099" s="3"/>
    </row>
    <row r="1100" spans="1:10" ht="15.75" x14ac:dyDescent="0.25">
      <c r="A1100" s="15"/>
      <c r="B1100" s="427" t="s">
        <v>338</v>
      </c>
      <c r="C1100" s="428"/>
      <c r="D1100" s="428"/>
      <c r="E1100" s="428"/>
      <c r="F1100" s="317">
        <f>G1098</f>
        <v>14.930000000000007</v>
      </c>
      <c r="G1100" s="322" t="s">
        <v>15</v>
      </c>
      <c r="H1100" s="15"/>
      <c r="I1100" s="15"/>
      <c r="J1100" s="3"/>
    </row>
    <row r="1101" spans="1:10" ht="15.75" x14ac:dyDescent="0.25">
      <c r="A1101" s="15"/>
      <c r="B1101" s="134"/>
      <c r="C1101" s="46"/>
      <c r="D1101" s="46"/>
      <c r="E1101" s="46"/>
      <c r="F1101" s="46"/>
      <c r="G1101" s="118"/>
      <c r="H1101" s="15"/>
      <c r="I1101" s="15"/>
      <c r="J1101" s="3"/>
    </row>
    <row r="1102" spans="1:10" ht="15.75" x14ac:dyDescent="0.25">
      <c r="A1102" s="15"/>
      <c r="B1102" s="134"/>
      <c r="C1102" s="46"/>
      <c r="D1102" s="46"/>
      <c r="E1102" s="46"/>
      <c r="F1102" s="46"/>
      <c r="G1102" s="118"/>
      <c r="H1102" s="15"/>
      <c r="I1102" s="15"/>
      <c r="J1102" s="3"/>
    </row>
    <row r="1103" spans="1:10" ht="15.75" x14ac:dyDescent="0.25">
      <c r="A1103" s="15"/>
      <c r="B1103" s="134"/>
      <c r="C1103" s="46"/>
      <c r="D1103" s="46"/>
      <c r="E1103" s="46"/>
      <c r="F1103" s="46"/>
      <c r="G1103" s="118"/>
      <c r="H1103" s="15"/>
      <c r="I1103" s="15"/>
      <c r="J1103" s="3"/>
    </row>
    <row r="1104" spans="1:10" ht="15.75" x14ac:dyDescent="0.25">
      <c r="A1104" s="15"/>
      <c r="B1104" s="134"/>
      <c r="C1104" s="46"/>
      <c r="D1104" s="46"/>
      <c r="E1104" s="46"/>
      <c r="F1104" s="46"/>
      <c r="G1104" s="118"/>
      <c r="H1104" s="15"/>
      <c r="I1104" s="15"/>
      <c r="J1104" s="3"/>
    </row>
    <row r="1105" spans="1:10" ht="15.75" x14ac:dyDescent="0.25">
      <c r="A1105" s="15"/>
      <c r="B1105" s="134"/>
      <c r="C1105" s="46"/>
      <c r="D1105" s="46"/>
      <c r="E1105" s="46"/>
      <c r="F1105" s="46"/>
      <c r="G1105" s="118"/>
      <c r="H1105" s="15"/>
      <c r="I1105" s="15"/>
      <c r="J1105" s="3"/>
    </row>
    <row r="1106" spans="1:10" ht="15.75" x14ac:dyDescent="0.25">
      <c r="A1106" s="15"/>
      <c r="B1106" s="134"/>
      <c r="C1106" s="46"/>
      <c r="D1106" s="46"/>
      <c r="E1106" s="46"/>
      <c r="F1106" s="46"/>
      <c r="G1106" s="118"/>
      <c r="H1106" s="15"/>
      <c r="I1106" s="15"/>
      <c r="J1106" s="3"/>
    </row>
    <row r="1107" spans="1:10" ht="15.75" x14ac:dyDescent="0.25">
      <c r="A1107" s="15"/>
      <c r="B1107" s="134"/>
      <c r="C1107" s="46"/>
      <c r="D1107" s="46"/>
      <c r="E1107" s="46"/>
      <c r="F1107" s="46"/>
      <c r="G1107" s="118"/>
      <c r="H1107" s="15"/>
      <c r="I1107" s="15"/>
      <c r="J1107" s="3"/>
    </row>
    <row r="1108" spans="1:10" ht="15.75" x14ac:dyDescent="0.25">
      <c r="A1108" s="15"/>
      <c r="B1108" s="134"/>
      <c r="C1108" s="46"/>
      <c r="D1108" s="46"/>
      <c r="E1108" s="46"/>
      <c r="F1108" s="46"/>
      <c r="G1108" s="118"/>
      <c r="H1108" s="15"/>
      <c r="I1108" s="15"/>
      <c r="J1108" s="3"/>
    </row>
    <row r="1109" spans="1:10" ht="15.75" x14ac:dyDescent="0.25">
      <c r="A1109" s="15"/>
      <c r="B1109" s="134"/>
      <c r="C1109" s="46"/>
      <c r="D1109" s="46"/>
      <c r="E1109" s="46"/>
      <c r="F1109" s="46"/>
      <c r="G1109" s="118"/>
      <c r="H1109" s="15"/>
      <c r="I1109" s="15"/>
      <c r="J1109" s="3"/>
    </row>
    <row r="1110" spans="1:10" ht="15.75" x14ac:dyDescent="0.25">
      <c r="A1110" s="15"/>
      <c r="B1110" s="134"/>
      <c r="C1110" s="46"/>
      <c r="D1110" s="46"/>
      <c r="E1110" s="46"/>
      <c r="F1110" s="46"/>
      <c r="G1110" s="118"/>
      <c r="H1110" s="15"/>
      <c r="I1110" s="15"/>
      <c r="J1110" s="3"/>
    </row>
    <row r="1111" spans="1:10" ht="15.75" x14ac:dyDescent="0.25">
      <c r="A1111" s="15"/>
      <c r="B1111" s="134"/>
      <c r="C1111" s="46"/>
      <c r="D1111" s="46"/>
      <c r="E1111" s="46"/>
      <c r="F1111" s="46"/>
      <c r="G1111" s="118"/>
      <c r="H1111" s="15"/>
      <c r="I1111" s="15"/>
      <c r="J1111" s="3"/>
    </row>
    <row r="1112" spans="1:10" ht="15.75" x14ac:dyDescent="0.25">
      <c r="A1112" s="15"/>
      <c r="B1112" s="134"/>
      <c r="C1112" s="46"/>
      <c r="D1112" s="46"/>
      <c r="E1112" s="46"/>
      <c r="F1112" s="46"/>
      <c r="G1112" s="118"/>
      <c r="H1112" s="15"/>
      <c r="I1112" s="15"/>
      <c r="J1112" s="3"/>
    </row>
    <row r="1113" spans="1:10" ht="15.75" x14ac:dyDescent="0.25">
      <c r="A1113" s="15"/>
      <c r="B1113" s="134"/>
      <c r="C1113" s="46"/>
      <c r="D1113" s="46"/>
      <c r="E1113" s="46"/>
      <c r="F1113" s="46"/>
      <c r="G1113" s="118"/>
      <c r="H1113" s="15"/>
      <c r="I1113" s="15"/>
      <c r="J1113" s="3"/>
    </row>
    <row r="1114" spans="1:10" ht="24" customHeight="1" x14ac:dyDescent="0.25">
      <c r="A1114" s="297" t="s">
        <v>126</v>
      </c>
      <c r="B1114" s="429" t="s">
        <v>127</v>
      </c>
      <c r="C1114" s="429"/>
      <c r="D1114" s="429"/>
      <c r="E1114" s="429"/>
      <c r="F1114" s="429"/>
      <c r="G1114" s="429"/>
      <c r="H1114" s="301" t="s">
        <v>82</v>
      </c>
      <c r="I1114" s="298">
        <f>F1126</f>
        <v>25.710000000000036</v>
      </c>
      <c r="J1114" s="3"/>
    </row>
    <row r="1115" spans="1:10" ht="15.75" x14ac:dyDescent="0.25">
      <c r="A1115" s="133"/>
      <c r="B1115" s="115"/>
      <c r="C1115" s="122"/>
      <c r="D1115" s="122"/>
      <c r="E1115" s="122"/>
      <c r="F1115" s="122"/>
      <c r="G1115" s="123"/>
      <c r="H1115" s="133"/>
      <c r="I1115" s="55"/>
      <c r="J1115" s="3"/>
    </row>
    <row r="1116" spans="1:10" ht="15.75" x14ac:dyDescent="0.25">
      <c r="A1116" s="131"/>
      <c r="B1116" s="430" t="s">
        <v>16</v>
      </c>
      <c r="C1116" s="430"/>
      <c r="D1116" s="430"/>
      <c r="E1116" s="430"/>
      <c r="F1116" s="430"/>
      <c r="G1116" s="430"/>
      <c r="H1116" s="133"/>
      <c r="I1116" s="19"/>
      <c r="J1116" s="3"/>
    </row>
    <row r="1117" spans="1:10" ht="15.75" x14ac:dyDescent="0.25">
      <c r="A1117" s="131"/>
      <c r="B1117" s="432"/>
      <c r="C1117" s="432"/>
      <c r="D1117" s="432"/>
      <c r="E1117" s="432"/>
      <c r="F1117" s="432"/>
      <c r="G1117" s="432"/>
      <c r="H1117" s="133"/>
      <c r="I1117" s="19"/>
      <c r="J1117" s="3"/>
    </row>
    <row r="1118" spans="1:10" ht="15.75" x14ac:dyDescent="0.25">
      <c r="A1118" s="131"/>
      <c r="B1118" s="422" t="s">
        <v>340</v>
      </c>
      <c r="C1118" s="423"/>
      <c r="D1118" s="423"/>
      <c r="E1118" s="423"/>
      <c r="F1118" s="423"/>
      <c r="G1118" s="424"/>
      <c r="H1118" s="133"/>
      <c r="I1118" s="19"/>
      <c r="J1118" s="3"/>
    </row>
    <row r="1119" spans="1:10" ht="15.75" x14ac:dyDescent="0.25">
      <c r="A1119" s="131"/>
      <c r="B1119" s="242"/>
      <c r="C1119" s="242"/>
      <c r="D1119" s="320">
        <v>670.87</v>
      </c>
      <c r="E1119" s="319" t="s">
        <v>82</v>
      </c>
      <c r="F1119" s="242"/>
      <c r="G1119" s="242"/>
      <c r="H1119" s="133"/>
      <c r="I1119" s="19"/>
      <c r="J1119" s="3"/>
    </row>
    <row r="1120" spans="1:10" ht="15.75" x14ac:dyDescent="0.25">
      <c r="A1120" s="131"/>
      <c r="B1120" s="303"/>
      <c r="C1120" s="304"/>
      <c r="D1120" s="304"/>
      <c r="E1120" s="304"/>
      <c r="F1120" s="304"/>
      <c r="G1120" s="305"/>
      <c r="H1120" s="133"/>
      <c r="I1120" s="19"/>
      <c r="J1120" s="3"/>
    </row>
    <row r="1121" spans="1:10" ht="15.75" x14ac:dyDescent="0.25">
      <c r="A1121" s="131"/>
      <c r="B1121" s="425" t="s">
        <v>30</v>
      </c>
      <c r="C1121" s="425"/>
      <c r="D1121" s="425"/>
      <c r="E1121" s="306">
        <v>645.16</v>
      </c>
      <c r="F1121" s="307" t="s">
        <v>82</v>
      </c>
      <c r="G1121" s="308"/>
      <c r="H1121" s="133"/>
      <c r="I1121" s="19"/>
      <c r="J1121" s="3"/>
    </row>
    <row r="1122" spans="1:10" ht="15.75" x14ac:dyDescent="0.25">
      <c r="A1122" s="131"/>
      <c r="B1122" s="426"/>
      <c r="C1122" s="426"/>
      <c r="D1122" s="426"/>
      <c r="E1122" s="426"/>
      <c r="F1122" s="426"/>
      <c r="G1122" s="426"/>
      <c r="H1122" s="133"/>
      <c r="I1122" s="19"/>
      <c r="J1122" s="3"/>
    </row>
    <row r="1123" spans="1:10" ht="15.75" x14ac:dyDescent="0.25">
      <c r="A1123" s="131"/>
      <c r="B1123" s="309" t="s">
        <v>17</v>
      </c>
      <c r="C1123" s="322"/>
      <c r="D1123" s="322"/>
      <c r="E1123" s="322"/>
      <c r="F1123" s="322"/>
      <c r="G1123" s="311"/>
      <c r="H1123" s="133"/>
      <c r="I1123" s="19"/>
      <c r="J1123" s="3"/>
    </row>
    <row r="1124" spans="1:10" ht="15.75" x14ac:dyDescent="0.25">
      <c r="A1124" s="131"/>
      <c r="B1124" s="312"/>
      <c r="C1124" s="313">
        <f>D1119</f>
        <v>670.87</v>
      </c>
      <c r="D1124" s="314" t="s">
        <v>18</v>
      </c>
      <c r="E1124" s="313">
        <f>E1121</f>
        <v>645.16</v>
      </c>
      <c r="F1124" s="314" t="s">
        <v>19</v>
      </c>
      <c r="G1124" s="313">
        <f>C1124-E1124</f>
        <v>25.710000000000036</v>
      </c>
      <c r="H1124" s="133"/>
      <c r="I1124" s="19"/>
      <c r="J1124" s="3"/>
    </row>
    <row r="1125" spans="1:10" ht="15.75" x14ac:dyDescent="0.25">
      <c r="A1125" s="131"/>
      <c r="B1125" s="312"/>
      <c r="C1125" s="315"/>
      <c r="D1125" s="315"/>
      <c r="E1125" s="315"/>
      <c r="F1125" s="315"/>
      <c r="G1125" s="316"/>
      <c r="H1125" s="133"/>
      <c r="I1125" s="19"/>
      <c r="J1125" s="3"/>
    </row>
    <row r="1126" spans="1:10" ht="15.75" x14ac:dyDescent="0.25">
      <c r="A1126" s="131"/>
      <c r="B1126" s="427" t="s">
        <v>351</v>
      </c>
      <c r="C1126" s="428"/>
      <c r="D1126" s="428"/>
      <c r="E1126" s="428"/>
      <c r="F1126" s="317">
        <f>G1124</f>
        <v>25.710000000000036</v>
      </c>
      <c r="G1126" s="322" t="s">
        <v>82</v>
      </c>
      <c r="H1126" s="133"/>
      <c r="I1126" s="19"/>
      <c r="J1126" s="3"/>
    </row>
    <row r="1127" spans="1:10" ht="15" customHeight="1" x14ac:dyDescent="0.25">
      <c r="A1127" s="15"/>
      <c r="B1127" s="127"/>
      <c r="C1127" s="74"/>
      <c r="D1127" s="128"/>
      <c r="E1127" s="75"/>
      <c r="F1127" s="75"/>
      <c r="G1127" s="34"/>
      <c r="H1127" s="15"/>
      <c r="I1127" s="120"/>
      <c r="J1127" s="3"/>
    </row>
    <row r="1128" spans="1:10" ht="15.75" x14ac:dyDescent="0.25">
      <c r="A1128" s="15"/>
      <c r="B1128" s="127"/>
      <c r="C1128" s="128"/>
      <c r="D1128" s="75"/>
      <c r="E1128" s="75"/>
      <c r="F1128" s="75"/>
      <c r="G1128" s="34"/>
      <c r="H1128" s="15"/>
      <c r="I1128" s="120"/>
      <c r="J1128" s="3"/>
    </row>
    <row r="1129" spans="1:10" ht="15.75" x14ac:dyDescent="0.25">
      <c r="A1129" s="15"/>
      <c r="B1129" s="127"/>
      <c r="C1129" s="128"/>
      <c r="D1129" s="75"/>
      <c r="E1129" s="75"/>
      <c r="F1129" s="75"/>
      <c r="G1129" s="34"/>
      <c r="H1129" s="15"/>
      <c r="I1129" s="120"/>
      <c r="J1129" s="3"/>
    </row>
    <row r="1130" spans="1:10" ht="15.75" x14ac:dyDescent="0.25">
      <c r="A1130" s="15"/>
      <c r="B1130" s="127"/>
      <c r="C1130" s="128"/>
      <c r="D1130" s="75"/>
      <c r="E1130" s="75"/>
      <c r="F1130" s="75"/>
      <c r="G1130" s="34"/>
      <c r="H1130" s="15"/>
      <c r="I1130" s="120"/>
      <c r="J1130" s="3"/>
    </row>
    <row r="1131" spans="1:10" ht="15.75" x14ac:dyDescent="0.25">
      <c r="A1131" s="15"/>
      <c r="B1131" s="127"/>
      <c r="C1131" s="128"/>
      <c r="D1131" s="75"/>
      <c r="E1131" s="75"/>
      <c r="F1131" s="75"/>
      <c r="G1131" s="34"/>
      <c r="H1131" s="15"/>
      <c r="I1131" s="120"/>
      <c r="J1131" s="3"/>
    </row>
    <row r="1132" spans="1:10" ht="15.75" x14ac:dyDescent="0.25">
      <c r="A1132" s="15"/>
      <c r="B1132" s="127"/>
      <c r="C1132" s="128"/>
      <c r="D1132" s="75"/>
      <c r="E1132" s="75"/>
      <c r="F1132" s="75"/>
      <c r="G1132" s="34"/>
      <c r="H1132" s="15"/>
      <c r="I1132" s="120"/>
      <c r="J1132" s="3"/>
    </row>
    <row r="1133" spans="1:10" ht="15.75" x14ac:dyDescent="0.25">
      <c r="A1133" s="15"/>
      <c r="B1133" s="127"/>
      <c r="C1133" s="128"/>
      <c r="D1133" s="75"/>
      <c r="E1133" s="75"/>
      <c r="F1133" s="75"/>
      <c r="G1133" s="34"/>
      <c r="H1133" s="15"/>
      <c r="I1133" s="120"/>
      <c r="J1133" s="3"/>
    </row>
    <row r="1134" spans="1:10" ht="15.75" x14ac:dyDescent="0.25">
      <c r="A1134" s="15"/>
      <c r="B1134" s="127"/>
      <c r="C1134" s="128"/>
      <c r="D1134" s="75"/>
      <c r="E1134" s="75"/>
      <c r="F1134" s="75"/>
      <c r="G1134" s="34"/>
      <c r="H1134" s="15"/>
      <c r="I1134" s="120"/>
      <c r="J1134" s="3"/>
    </row>
    <row r="1135" spans="1:10" ht="15.75" x14ac:dyDescent="0.25">
      <c r="A1135" s="15"/>
      <c r="B1135" s="127"/>
      <c r="C1135" s="128"/>
      <c r="D1135" s="75"/>
      <c r="E1135" s="75"/>
      <c r="F1135" s="75"/>
      <c r="G1135" s="34"/>
      <c r="H1135" s="15"/>
      <c r="I1135" s="120"/>
      <c r="J1135" s="3"/>
    </row>
    <row r="1136" spans="1:10" ht="15.75" x14ac:dyDescent="0.25">
      <c r="A1136" s="15"/>
      <c r="B1136" s="127"/>
      <c r="C1136" s="128"/>
      <c r="D1136" s="75"/>
      <c r="E1136" s="75"/>
      <c r="F1136" s="75"/>
      <c r="G1136" s="34"/>
      <c r="H1136" s="15"/>
      <c r="I1136" s="120"/>
      <c r="J1136" s="3"/>
    </row>
    <row r="1137" spans="1:10" ht="15.75" x14ac:dyDescent="0.25">
      <c r="A1137" s="15"/>
      <c r="B1137" s="127"/>
      <c r="C1137" s="128"/>
      <c r="D1137" s="75"/>
      <c r="E1137" s="75"/>
      <c r="F1137" s="75"/>
      <c r="G1137" s="34"/>
      <c r="H1137" s="15"/>
      <c r="I1137" s="120"/>
      <c r="J1137" s="3"/>
    </row>
    <row r="1138" spans="1:10" ht="15.75" x14ac:dyDescent="0.25">
      <c r="A1138" s="15"/>
      <c r="B1138" s="127"/>
      <c r="C1138" s="128"/>
      <c r="D1138" s="75"/>
      <c r="E1138" s="75"/>
      <c r="F1138" s="75"/>
      <c r="G1138" s="34"/>
      <c r="H1138" s="15"/>
      <c r="I1138" s="120"/>
      <c r="J1138" s="3"/>
    </row>
    <row r="1139" spans="1:10" ht="15.75" x14ac:dyDescent="0.25">
      <c r="A1139" s="15"/>
      <c r="B1139" s="127"/>
      <c r="C1139" s="128"/>
      <c r="D1139" s="75"/>
      <c r="E1139" s="75"/>
      <c r="F1139" s="75"/>
      <c r="G1139" s="34"/>
      <c r="H1139" s="15"/>
      <c r="I1139" s="120"/>
      <c r="J1139" s="3"/>
    </row>
    <row r="1140" spans="1:10" ht="22.5" hidden="1" customHeight="1" x14ac:dyDescent="0.25">
      <c r="A1140" s="349" t="s">
        <v>128</v>
      </c>
      <c r="B1140" s="495" t="s">
        <v>129</v>
      </c>
      <c r="C1140" s="495"/>
      <c r="D1140" s="495"/>
      <c r="E1140" s="495"/>
      <c r="F1140" s="495"/>
      <c r="G1140" s="495"/>
      <c r="H1140" s="332" t="s">
        <v>82</v>
      </c>
      <c r="I1140" s="331">
        <f>F1152</f>
        <v>19.649999999999977</v>
      </c>
      <c r="J1140" s="3"/>
    </row>
    <row r="1141" spans="1:10" ht="15.75" hidden="1" x14ac:dyDescent="0.25">
      <c r="A1141" s="348"/>
      <c r="B1141" s="516"/>
      <c r="C1141" s="516"/>
      <c r="D1141" s="516"/>
      <c r="E1141" s="516"/>
      <c r="F1141" s="516"/>
      <c r="G1141" s="516"/>
      <c r="H1141" s="349"/>
      <c r="I1141" s="287"/>
      <c r="J1141" s="3"/>
    </row>
    <row r="1142" spans="1:10" ht="15.75" hidden="1" customHeight="1" x14ac:dyDescent="0.25">
      <c r="A1142" s="348"/>
      <c r="B1142" s="517" t="s">
        <v>16</v>
      </c>
      <c r="C1142" s="517"/>
      <c r="D1142" s="517"/>
      <c r="E1142" s="517"/>
      <c r="F1142" s="517"/>
      <c r="G1142" s="517"/>
      <c r="H1142" s="349"/>
      <c r="I1142" s="287"/>
      <c r="J1142" s="3"/>
    </row>
    <row r="1143" spans="1:10" ht="15.75" hidden="1" x14ac:dyDescent="0.25">
      <c r="A1143" s="348"/>
      <c r="B1143" s="510"/>
      <c r="C1143" s="510"/>
      <c r="D1143" s="510"/>
      <c r="E1143" s="510"/>
      <c r="F1143" s="510"/>
      <c r="G1143" s="510"/>
      <c r="H1143" s="349"/>
      <c r="I1143" s="287"/>
      <c r="J1143" s="3"/>
    </row>
    <row r="1144" spans="1:10" ht="15.75" hidden="1" customHeight="1" x14ac:dyDescent="0.25">
      <c r="A1144" s="292"/>
      <c r="B1144" s="513" t="s">
        <v>341</v>
      </c>
      <c r="C1144" s="514"/>
      <c r="D1144" s="514"/>
      <c r="E1144" s="514"/>
      <c r="F1144" s="514"/>
      <c r="G1144" s="515"/>
      <c r="H1144" s="292"/>
      <c r="I1144" s="398"/>
      <c r="J1144" s="3"/>
    </row>
    <row r="1145" spans="1:10" ht="15.75" hidden="1" x14ac:dyDescent="0.25">
      <c r="A1145" s="292"/>
      <c r="B1145" s="399"/>
      <c r="C1145" s="399"/>
      <c r="D1145" s="400">
        <v>430.65</v>
      </c>
      <c r="E1145" s="401" t="s">
        <v>82</v>
      </c>
      <c r="F1145" s="399"/>
      <c r="G1145" s="399"/>
      <c r="H1145" s="292"/>
      <c r="I1145" s="398"/>
      <c r="J1145" s="3"/>
    </row>
    <row r="1146" spans="1:10" ht="15" hidden="1" customHeight="1" x14ac:dyDescent="0.25">
      <c r="A1146" s="292"/>
      <c r="B1146" s="288"/>
      <c r="C1146" s="289"/>
      <c r="D1146" s="289"/>
      <c r="E1146" s="289"/>
      <c r="F1146" s="289"/>
      <c r="G1146" s="290"/>
      <c r="H1146" s="292"/>
      <c r="I1146" s="398"/>
      <c r="J1146" s="3"/>
    </row>
    <row r="1147" spans="1:10" ht="15.75" hidden="1" x14ac:dyDescent="0.25">
      <c r="A1147" s="292"/>
      <c r="B1147" s="509" t="s">
        <v>30</v>
      </c>
      <c r="C1147" s="509"/>
      <c r="D1147" s="509"/>
      <c r="E1147" s="402">
        <v>411</v>
      </c>
      <c r="F1147" s="403" t="s">
        <v>82</v>
      </c>
      <c r="G1147" s="404"/>
      <c r="H1147" s="292"/>
      <c r="I1147" s="398"/>
      <c r="J1147" s="3"/>
    </row>
    <row r="1148" spans="1:10" ht="15.75" hidden="1" x14ac:dyDescent="0.25">
      <c r="A1148" s="292"/>
      <c r="B1148" s="510"/>
      <c r="C1148" s="510"/>
      <c r="D1148" s="510"/>
      <c r="E1148" s="510"/>
      <c r="F1148" s="510"/>
      <c r="G1148" s="510"/>
      <c r="H1148" s="292"/>
      <c r="I1148" s="398"/>
      <c r="J1148" s="3"/>
    </row>
    <row r="1149" spans="1:10" ht="15.75" hidden="1" customHeight="1" x14ac:dyDescent="0.25">
      <c r="A1149" s="292"/>
      <c r="B1149" s="347" t="s">
        <v>17</v>
      </c>
      <c r="C1149" s="293"/>
      <c r="D1149" s="293"/>
      <c r="E1149" s="293"/>
      <c r="F1149" s="293"/>
      <c r="G1149" s="294"/>
      <c r="H1149" s="292"/>
      <c r="I1149" s="398"/>
      <c r="J1149" s="3"/>
    </row>
    <row r="1150" spans="1:10" ht="15.75" hidden="1" x14ac:dyDescent="0.25">
      <c r="A1150" s="292"/>
      <c r="B1150" s="291"/>
      <c r="C1150" s="405">
        <f>D1145</f>
        <v>430.65</v>
      </c>
      <c r="D1150" s="286" t="s">
        <v>18</v>
      </c>
      <c r="E1150" s="405">
        <f>E1147</f>
        <v>411</v>
      </c>
      <c r="F1150" s="286" t="s">
        <v>19</v>
      </c>
      <c r="G1150" s="405">
        <f>C1150-E1150</f>
        <v>19.649999999999977</v>
      </c>
      <c r="H1150" s="292"/>
      <c r="I1150" s="398"/>
      <c r="J1150" s="3"/>
    </row>
    <row r="1151" spans="1:10" ht="23.25" hidden="1" customHeight="1" x14ac:dyDescent="0.25">
      <c r="A1151" s="292"/>
      <c r="B1151" s="291"/>
      <c r="C1151" s="295"/>
      <c r="D1151" s="295"/>
      <c r="E1151" s="295"/>
      <c r="F1151" s="295"/>
      <c r="G1151" s="296"/>
      <c r="H1151" s="292"/>
      <c r="I1151" s="398"/>
      <c r="J1151" s="3"/>
    </row>
    <row r="1152" spans="1:10" ht="15.75" hidden="1" x14ac:dyDescent="0.25">
      <c r="A1152" s="292"/>
      <c r="B1152" s="511" t="s">
        <v>354</v>
      </c>
      <c r="C1152" s="512"/>
      <c r="D1152" s="512"/>
      <c r="E1152" s="512"/>
      <c r="F1152" s="406">
        <f>G1150</f>
        <v>19.649999999999977</v>
      </c>
      <c r="G1152" s="293" t="s">
        <v>82</v>
      </c>
      <c r="H1152" s="292"/>
      <c r="I1152" s="398"/>
      <c r="J1152" s="3"/>
    </row>
    <row r="1153" spans="1:10" ht="15.75" hidden="1" x14ac:dyDescent="0.25">
      <c r="A1153" s="292"/>
      <c r="B1153" s="302"/>
      <c r="C1153" s="379"/>
      <c r="D1153" s="293"/>
      <c r="E1153" s="293"/>
      <c r="F1153" s="293"/>
      <c r="G1153" s="294"/>
      <c r="H1153" s="292"/>
      <c r="I1153" s="398"/>
      <c r="J1153" s="3"/>
    </row>
    <row r="1154" spans="1:10" ht="15.75" hidden="1" x14ac:dyDescent="0.25">
      <c r="A1154" s="292"/>
      <c r="B1154" s="407"/>
      <c r="C1154" s="408"/>
      <c r="D1154" s="409"/>
      <c r="E1154" s="409"/>
      <c r="F1154" s="409"/>
      <c r="G1154" s="404"/>
      <c r="H1154" s="292"/>
      <c r="I1154" s="398"/>
      <c r="J1154" s="3"/>
    </row>
    <row r="1155" spans="1:10" ht="15.75" hidden="1" x14ac:dyDescent="0.25">
      <c r="A1155" s="292"/>
      <c r="B1155" s="407"/>
      <c r="C1155" s="408"/>
      <c r="D1155" s="409"/>
      <c r="E1155" s="409"/>
      <c r="F1155" s="409"/>
      <c r="G1155" s="404"/>
      <c r="H1155" s="292"/>
      <c r="I1155" s="398"/>
      <c r="J1155" s="3"/>
    </row>
    <row r="1156" spans="1:10" ht="15.75" hidden="1" x14ac:dyDescent="0.25">
      <c r="A1156" s="292"/>
      <c r="B1156" s="407"/>
      <c r="C1156" s="408"/>
      <c r="D1156" s="409"/>
      <c r="E1156" s="409"/>
      <c r="F1156" s="409"/>
      <c r="G1156" s="404"/>
      <c r="H1156" s="292"/>
      <c r="I1156" s="398"/>
      <c r="J1156" s="3"/>
    </row>
    <row r="1157" spans="1:10" ht="15.75" hidden="1" x14ac:dyDescent="0.25">
      <c r="A1157" s="292"/>
      <c r="B1157" s="407"/>
      <c r="C1157" s="408"/>
      <c r="D1157" s="409"/>
      <c r="E1157" s="409"/>
      <c r="F1157" s="409"/>
      <c r="G1157" s="404"/>
      <c r="H1157" s="292"/>
      <c r="I1157" s="398"/>
      <c r="J1157" s="3"/>
    </row>
    <row r="1158" spans="1:10" ht="15.75" hidden="1" x14ac:dyDescent="0.25">
      <c r="A1158" s="292"/>
      <c r="B1158" s="407"/>
      <c r="C1158" s="408"/>
      <c r="D1158" s="409"/>
      <c r="E1158" s="409"/>
      <c r="F1158" s="409"/>
      <c r="G1158" s="404"/>
      <c r="H1158" s="292"/>
      <c r="I1158" s="398"/>
      <c r="J1158" s="3"/>
    </row>
    <row r="1159" spans="1:10" ht="15.75" hidden="1" x14ac:dyDescent="0.25">
      <c r="A1159" s="292"/>
      <c r="B1159" s="407"/>
      <c r="C1159" s="408"/>
      <c r="D1159" s="409"/>
      <c r="E1159" s="409"/>
      <c r="F1159" s="409"/>
      <c r="G1159" s="404"/>
      <c r="H1159" s="292"/>
      <c r="I1159" s="398"/>
      <c r="J1159" s="3"/>
    </row>
    <row r="1160" spans="1:10" ht="15.75" hidden="1" x14ac:dyDescent="0.25">
      <c r="A1160" s="292"/>
      <c r="B1160" s="407"/>
      <c r="C1160" s="408"/>
      <c r="D1160" s="409"/>
      <c r="E1160" s="409"/>
      <c r="F1160" s="409"/>
      <c r="G1160" s="404"/>
      <c r="H1160" s="292"/>
      <c r="I1160" s="398"/>
      <c r="J1160" s="3"/>
    </row>
    <row r="1161" spans="1:10" ht="15.75" hidden="1" x14ac:dyDescent="0.25">
      <c r="A1161" s="292"/>
      <c r="B1161" s="407"/>
      <c r="C1161" s="408"/>
      <c r="D1161" s="409"/>
      <c r="E1161" s="409"/>
      <c r="F1161" s="409"/>
      <c r="G1161" s="404"/>
      <c r="H1161" s="292"/>
      <c r="I1161" s="398"/>
      <c r="J1161" s="3"/>
    </row>
    <row r="1162" spans="1:10" ht="15.75" hidden="1" x14ac:dyDescent="0.25">
      <c r="A1162" s="292"/>
      <c r="B1162" s="407"/>
      <c r="C1162" s="408"/>
      <c r="D1162" s="409"/>
      <c r="E1162" s="409"/>
      <c r="F1162" s="409"/>
      <c r="G1162" s="404"/>
      <c r="H1162" s="292"/>
      <c r="I1162" s="398"/>
      <c r="J1162" s="3"/>
    </row>
    <row r="1163" spans="1:10" ht="15.75" hidden="1" x14ac:dyDescent="0.25">
      <c r="A1163" s="292"/>
      <c r="B1163" s="407"/>
      <c r="C1163" s="408"/>
      <c r="D1163" s="409"/>
      <c r="E1163" s="409"/>
      <c r="F1163" s="409"/>
      <c r="G1163" s="404"/>
      <c r="H1163" s="292"/>
      <c r="I1163" s="398"/>
      <c r="J1163" s="3"/>
    </row>
    <row r="1164" spans="1:10" ht="15.75" hidden="1" x14ac:dyDescent="0.25">
      <c r="A1164" s="292"/>
      <c r="B1164" s="407"/>
      <c r="C1164" s="408"/>
      <c r="D1164" s="409"/>
      <c r="E1164" s="409"/>
      <c r="F1164" s="409"/>
      <c r="G1164" s="404"/>
      <c r="H1164" s="292"/>
      <c r="I1164" s="398"/>
      <c r="J1164" s="3"/>
    </row>
    <row r="1165" spans="1:10" ht="15.75" hidden="1" x14ac:dyDescent="0.25">
      <c r="A1165" s="15"/>
      <c r="B1165" s="127"/>
      <c r="C1165" s="128"/>
      <c r="D1165" s="75"/>
      <c r="E1165" s="75"/>
      <c r="F1165" s="75"/>
      <c r="G1165" s="34"/>
      <c r="H1165" s="15"/>
      <c r="I1165" s="120"/>
      <c r="J1165" s="3"/>
    </row>
    <row r="1166" spans="1:10" ht="22.5" customHeight="1" x14ac:dyDescent="0.25">
      <c r="A1166" s="297" t="s">
        <v>166</v>
      </c>
      <c r="B1166" s="429" t="s">
        <v>167</v>
      </c>
      <c r="C1166" s="429"/>
      <c r="D1166" s="429"/>
      <c r="E1166" s="429"/>
      <c r="F1166" s="429"/>
      <c r="G1166" s="429"/>
      <c r="H1166" s="301" t="s">
        <v>82</v>
      </c>
      <c r="I1166" s="298">
        <f>F1178</f>
        <v>40.500000000000014</v>
      </c>
      <c r="J1166" s="3"/>
    </row>
    <row r="1167" spans="1:10" ht="15.75" x14ac:dyDescent="0.25">
      <c r="A1167" s="131"/>
      <c r="B1167" s="431"/>
      <c r="C1167" s="431"/>
      <c r="D1167" s="431"/>
      <c r="E1167" s="431"/>
      <c r="F1167" s="431"/>
      <c r="G1167" s="431"/>
      <c r="H1167" s="133"/>
      <c r="I1167" s="19"/>
      <c r="J1167" s="3"/>
    </row>
    <row r="1168" spans="1:10" ht="15.75" customHeight="1" x14ac:dyDescent="0.25">
      <c r="A1168" s="131"/>
      <c r="B1168" s="430" t="s">
        <v>16</v>
      </c>
      <c r="C1168" s="430"/>
      <c r="D1168" s="430"/>
      <c r="E1168" s="430"/>
      <c r="F1168" s="430"/>
      <c r="G1168" s="430"/>
      <c r="H1168" s="133"/>
      <c r="I1168" s="19"/>
      <c r="J1168" s="3"/>
    </row>
    <row r="1169" spans="1:10" ht="15.75" x14ac:dyDescent="0.25">
      <c r="A1169" s="131"/>
      <c r="B1169" s="432"/>
      <c r="C1169" s="432"/>
      <c r="D1169" s="432"/>
      <c r="E1169" s="432"/>
      <c r="F1169" s="432"/>
      <c r="G1169" s="432"/>
      <c r="H1169" s="133"/>
      <c r="I1169" s="19"/>
      <c r="J1169" s="3"/>
    </row>
    <row r="1170" spans="1:10" ht="15.75" customHeight="1" x14ac:dyDescent="0.25">
      <c r="A1170" s="15"/>
      <c r="B1170" s="422" t="s">
        <v>342</v>
      </c>
      <c r="C1170" s="423"/>
      <c r="D1170" s="423"/>
      <c r="E1170" s="423"/>
      <c r="F1170" s="423"/>
      <c r="G1170" s="424"/>
      <c r="H1170" s="15"/>
      <c r="I1170" s="120"/>
      <c r="J1170" s="3"/>
    </row>
    <row r="1171" spans="1:10" ht="15.75" x14ac:dyDescent="0.25">
      <c r="A1171" s="15"/>
      <c r="B1171" s="242"/>
      <c r="C1171" s="242"/>
      <c r="D1171" s="320">
        <v>148.33000000000001</v>
      </c>
      <c r="E1171" s="319" t="s">
        <v>82</v>
      </c>
      <c r="F1171" s="242"/>
      <c r="G1171" s="242"/>
      <c r="H1171" s="15"/>
      <c r="I1171" s="120"/>
      <c r="J1171" s="3"/>
    </row>
    <row r="1172" spans="1:10" ht="15.75" x14ac:dyDescent="0.25">
      <c r="A1172" s="15"/>
      <c r="B1172" s="303"/>
      <c r="C1172" s="304"/>
      <c r="D1172" s="304"/>
      <c r="E1172" s="304"/>
      <c r="F1172" s="304"/>
      <c r="G1172" s="305"/>
      <c r="H1172" s="15"/>
      <c r="I1172" s="120"/>
      <c r="J1172" s="3"/>
    </row>
    <row r="1173" spans="1:10" ht="15.75" x14ac:dyDescent="0.25">
      <c r="A1173" s="15"/>
      <c r="B1173" s="425" t="s">
        <v>30</v>
      </c>
      <c r="C1173" s="425"/>
      <c r="D1173" s="425"/>
      <c r="E1173" s="306">
        <v>107.83</v>
      </c>
      <c r="F1173" s="307" t="s">
        <v>82</v>
      </c>
      <c r="G1173" s="308"/>
      <c r="H1173" s="15"/>
      <c r="I1173" s="120"/>
      <c r="J1173" s="3"/>
    </row>
    <row r="1174" spans="1:10" ht="15.75" x14ac:dyDescent="0.25">
      <c r="A1174" s="15"/>
      <c r="B1174" s="426"/>
      <c r="C1174" s="426"/>
      <c r="D1174" s="426"/>
      <c r="E1174" s="426"/>
      <c r="F1174" s="426"/>
      <c r="G1174" s="426"/>
      <c r="H1174" s="15"/>
      <c r="I1174" s="120"/>
      <c r="J1174" s="3"/>
    </row>
    <row r="1175" spans="1:10" ht="15.75" customHeight="1" x14ac:dyDescent="0.25">
      <c r="A1175" s="15"/>
      <c r="B1175" s="309" t="s">
        <v>17</v>
      </c>
      <c r="C1175" s="322"/>
      <c r="D1175" s="322"/>
      <c r="E1175" s="322"/>
      <c r="F1175" s="322"/>
      <c r="G1175" s="311"/>
      <c r="H1175" s="15"/>
      <c r="I1175" s="120"/>
      <c r="J1175" s="3"/>
    </row>
    <row r="1176" spans="1:10" ht="15.75" x14ac:dyDescent="0.25">
      <c r="A1176" s="15"/>
      <c r="B1176" s="312"/>
      <c r="C1176" s="313">
        <f>D1171</f>
        <v>148.33000000000001</v>
      </c>
      <c r="D1176" s="314" t="s">
        <v>18</v>
      </c>
      <c r="E1176" s="313">
        <f>E1173</f>
        <v>107.83</v>
      </c>
      <c r="F1176" s="314" t="s">
        <v>19</v>
      </c>
      <c r="G1176" s="313">
        <f>C1176-E1176</f>
        <v>40.500000000000014</v>
      </c>
      <c r="H1176" s="15"/>
      <c r="I1176" s="120"/>
      <c r="J1176" s="3"/>
    </row>
    <row r="1177" spans="1:10" ht="15.75" x14ac:dyDescent="0.25">
      <c r="A1177" s="15"/>
      <c r="B1177" s="312"/>
      <c r="C1177" s="315"/>
      <c r="D1177" s="315"/>
      <c r="E1177" s="315"/>
      <c r="F1177" s="315"/>
      <c r="G1177" s="316"/>
      <c r="H1177" s="15"/>
      <c r="I1177" s="120"/>
      <c r="J1177" s="3"/>
    </row>
    <row r="1178" spans="1:10" ht="15.75" x14ac:dyDescent="0.25">
      <c r="A1178" s="15"/>
      <c r="B1178" s="427" t="s">
        <v>353</v>
      </c>
      <c r="C1178" s="428"/>
      <c r="D1178" s="428"/>
      <c r="E1178" s="428"/>
      <c r="F1178" s="317">
        <f>G1176</f>
        <v>40.500000000000014</v>
      </c>
      <c r="G1178" s="322" t="s">
        <v>82</v>
      </c>
      <c r="H1178" s="15"/>
      <c r="I1178" s="120"/>
      <c r="J1178" s="3"/>
    </row>
    <row r="1179" spans="1:10" ht="15.75" x14ac:dyDescent="0.25">
      <c r="A1179" s="15"/>
      <c r="B1179" s="119"/>
      <c r="C1179" s="25"/>
      <c r="D1179" s="20"/>
      <c r="E1179" s="20"/>
      <c r="F1179" s="20"/>
      <c r="G1179" s="21"/>
      <c r="H1179" s="15"/>
      <c r="I1179" s="120"/>
      <c r="J1179" s="3"/>
    </row>
    <row r="1180" spans="1:10" ht="15" customHeight="1" x14ac:dyDescent="0.25">
      <c r="A1180" s="15"/>
      <c r="B1180" s="127"/>
      <c r="C1180" s="74"/>
      <c r="D1180" s="128"/>
      <c r="E1180" s="75"/>
      <c r="F1180" s="75"/>
      <c r="G1180" s="34"/>
      <c r="H1180" s="15"/>
      <c r="I1180" s="120"/>
      <c r="J1180" s="3"/>
    </row>
    <row r="1181" spans="1:10" ht="15.75" x14ac:dyDescent="0.25">
      <c r="A1181" s="15"/>
      <c r="B1181" s="127"/>
      <c r="C1181" s="128"/>
      <c r="D1181" s="75"/>
      <c r="E1181" s="75"/>
      <c r="F1181" s="75"/>
      <c r="G1181" s="34"/>
      <c r="H1181" s="15"/>
      <c r="I1181" s="120"/>
      <c r="J1181" s="3"/>
    </row>
    <row r="1182" spans="1:10" ht="15.75" x14ac:dyDescent="0.25">
      <c r="A1182" s="15"/>
      <c r="B1182" s="127"/>
      <c r="C1182" s="128"/>
      <c r="D1182" s="75"/>
      <c r="E1182" s="75"/>
      <c r="F1182" s="75"/>
      <c r="G1182" s="34"/>
      <c r="H1182" s="15"/>
      <c r="I1182" s="120"/>
      <c r="J1182" s="3"/>
    </row>
    <row r="1183" spans="1:10" ht="15.75" x14ac:dyDescent="0.25">
      <c r="A1183" s="15"/>
      <c r="B1183" s="127"/>
      <c r="C1183" s="128"/>
      <c r="D1183" s="75"/>
      <c r="E1183" s="75"/>
      <c r="F1183" s="75"/>
      <c r="G1183" s="34"/>
      <c r="H1183" s="15"/>
      <c r="I1183" s="120"/>
      <c r="J1183" s="3"/>
    </row>
    <row r="1184" spans="1:10" ht="15.75" x14ac:dyDescent="0.25">
      <c r="A1184" s="15"/>
      <c r="B1184" s="127"/>
      <c r="C1184" s="128"/>
      <c r="D1184" s="75"/>
      <c r="E1184" s="75"/>
      <c r="F1184" s="75"/>
      <c r="G1184" s="34"/>
      <c r="H1184" s="15"/>
      <c r="I1184" s="120"/>
      <c r="J1184" s="3"/>
    </row>
    <row r="1185" spans="1:10" ht="15.75" x14ac:dyDescent="0.25">
      <c r="A1185" s="15"/>
      <c r="B1185" s="127"/>
      <c r="C1185" s="128"/>
      <c r="D1185" s="75"/>
      <c r="E1185" s="75"/>
      <c r="F1185" s="75"/>
      <c r="G1185" s="34"/>
      <c r="H1185" s="15"/>
      <c r="I1185" s="120"/>
      <c r="J1185" s="3"/>
    </row>
    <row r="1186" spans="1:10" ht="15.75" x14ac:dyDescent="0.25">
      <c r="A1186" s="15"/>
      <c r="B1186" s="127"/>
      <c r="C1186" s="128"/>
      <c r="D1186" s="75"/>
      <c r="E1186" s="75"/>
      <c r="F1186" s="75"/>
      <c r="G1186" s="34"/>
      <c r="H1186" s="15"/>
      <c r="I1186" s="120"/>
      <c r="J1186" s="3"/>
    </row>
    <row r="1187" spans="1:10" ht="15.75" x14ac:dyDescent="0.25">
      <c r="A1187" s="15"/>
      <c r="B1187" s="127"/>
      <c r="C1187" s="128"/>
      <c r="D1187" s="75"/>
      <c r="E1187" s="75"/>
      <c r="F1187" s="75"/>
      <c r="G1187" s="34"/>
      <c r="H1187" s="15"/>
      <c r="I1187" s="120"/>
      <c r="J1187" s="3"/>
    </row>
    <row r="1188" spans="1:10" ht="15.75" x14ac:dyDescent="0.25">
      <c r="A1188" s="15"/>
      <c r="B1188" s="127"/>
      <c r="C1188" s="128"/>
      <c r="D1188" s="75"/>
      <c r="E1188" s="75"/>
      <c r="F1188" s="75"/>
      <c r="G1188" s="34"/>
      <c r="H1188" s="15"/>
      <c r="I1188" s="120"/>
      <c r="J1188" s="3"/>
    </row>
    <row r="1189" spans="1:10" ht="15.75" x14ac:dyDescent="0.25">
      <c r="A1189" s="15"/>
      <c r="B1189" s="127"/>
      <c r="C1189" s="128"/>
      <c r="D1189" s="75"/>
      <c r="E1189" s="75"/>
      <c r="F1189" s="75"/>
      <c r="G1189" s="34"/>
      <c r="H1189" s="15"/>
      <c r="I1189" s="120"/>
      <c r="J1189" s="3"/>
    </row>
    <row r="1190" spans="1:10" ht="15.75" x14ac:dyDescent="0.25">
      <c r="A1190" s="15"/>
      <c r="B1190" s="127"/>
      <c r="C1190" s="128"/>
      <c r="D1190" s="75"/>
      <c r="E1190" s="75"/>
      <c r="F1190" s="75"/>
      <c r="G1190" s="34"/>
      <c r="H1190" s="15"/>
      <c r="I1190" s="120"/>
      <c r="J1190" s="3"/>
    </row>
    <row r="1191" spans="1:10" s="236" customFormat="1" ht="15.75" x14ac:dyDescent="0.25">
      <c r="A1191" s="239"/>
      <c r="B1191" s="232"/>
      <c r="C1191" s="233"/>
      <c r="D1191" s="75"/>
      <c r="E1191" s="75"/>
      <c r="F1191" s="75"/>
      <c r="G1191" s="255"/>
      <c r="H1191" s="239"/>
      <c r="I1191" s="274"/>
      <c r="J1191" s="235"/>
    </row>
    <row r="1192" spans="1:10" s="236" customFormat="1" ht="22.5" customHeight="1" x14ac:dyDescent="0.25">
      <c r="A1192" s="297" t="s">
        <v>344</v>
      </c>
      <c r="B1192" s="440" t="s">
        <v>343</v>
      </c>
      <c r="C1192" s="441"/>
      <c r="D1192" s="441"/>
      <c r="E1192" s="441"/>
      <c r="F1192" s="441"/>
      <c r="G1192" s="442"/>
      <c r="H1192" s="301" t="s">
        <v>82</v>
      </c>
      <c r="I1192" s="298">
        <f>F1204</f>
        <v>23.11</v>
      </c>
      <c r="J1192" s="235"/>
    </row>
    <row r="1193" spans="1:10" s="236" customFormat="1" ht="15.75" x14ac:dyDescent="0.25">
      <c r="A1193" s="279"/>
      <c r="B1193" s="443"/>
      <c r="C1193" s="444"/>
      <c r="D1193" s="444"/>
      <c r="E1193" s="444"/>
      <c r="F1193" s="444"/>
      <c r="G1193" s="445"/>
      <c r="H1193" s="280"/>
      <c r="I1193" s="243"/>
      <c r="J1193" s="235"/>
    </row>
    <row r="1194" spans="1:10" s="236" customFormat="1" ht="15.75" customHeight="1" x14ac:dyDescent="0.25">
      <c r="A1194" s="279"/>
      <c r="B1194" s="446" t="s">
        <v>16</v>
      </c>
      <c r="C1194" s="447"/>
      <c r="D1194" s="447"/>
      <c r="E1194" s="447"/>
      <c r="F1194" s="447"/>
      <c r="G1194" s="448"/>
      <c r="H1194" s="280"/>
      <c r="I1194" s="243"/>
      <c r="J1194" s="235"/>
    </row>
    <row r="1195" spans="1:10" s="236" customFormat="1" ht="15.75" x14ac:dyDescent="0.25">
      <c r="A1195" s="279"/>
      <c r="B1195" s="449"/>
      <c r="C1195" s="450"/>
      <c r="D1195" s="450"/>
      <c r="E1195" s="450"/>
      <c r="F1195" s="450"/>
      <c r="G1195" s="451"/>
      <c r="H1195" s="280"/>
      <c r="I1195" s="243"/>
      <c r="J1195" s="235"/>
    </row>
    <row r="1196" spans="1:10" s="236" customFormat="1" ht="15.75" customHeight="1" x14ac:dyDescent="0.25">
      <c r="A1196" s="239"/>
      <c r="B1196" s="422" t="s">
        <v>345</v>
      </c>
      <c r="C1196" s="423"/>
      <c r="D1196" s="423"/>
      <c r="E1196" s="423"/>
      <c r="F1196" s="423"/>
      <c r="G1196" s="424"/>
      <c r="H1196" s="239"/>
      <c r="I1196" s="274"/>
      <c r="J1196" s="235"/>
    </row>
    <row r="1197" spans="1:10" s="236" customFormat="1" ht="15.75" x14ac:dyDescent="0.25">
      <c r="A1197" s="239"/>
      <c r="B1197" s="242"/>
      <c r="C1197" s="242"/>
      <c r="D1197" s="320">
        <v>67.11</v>
      </c>
      <c r="E1197" s="319" t="s">
        <v>82</v>
      </c>
      <c r="F1197" s="242"/>
      <c r="G1197" s="242"/>
      <c r="H1197" s="239"/>
      <c r="I1197" s="274"/>
      <c r="J1197" s="235"/>
    </row>
    <row r="1198" spans="1:10" s="236" customFormat="1" ht="15.75" x14ac:dyDescent="0.25">
      <c r="A1198" s="239"/>
      <c r="B1198" s="303"/>
      <c r="C1198" s="304"/>
      <c r="D1198" s="304"/>
      <c r="E1198" s="304"/>
      <c r="F1198" s="304"/>
      <c r="G1198" s="305"/>
      <c r="H1198" s="239"/>
      <c r="I1198" s="274"/>
      <c r="J1198" s="235"/>
    </row>
    <row r="1199" spans="1:10" s="236" customFormat="1" ht="15.75" customHeight="1" x14ac:dyDescent="0.25">
      <c r="A1199" s="239"/>
      <c r="B1199" s="425" t="s">
        <v>30</v>
      </c>
      <c r="C1199" s="452"/>
      <c r="D1199" s="452"/>
      <c r="E1199" s="306">
        <v>44</v>
      </c>
      <c r="F1199" s="307" t="s">
        <v>82</v>
      </c>
      <c r="G1199" s="308"/>
      <c r="H1199" s="239"/>
      <c r="I1199" s="274"/>
      <c r="J1199" s="235"/>
    </row>
    <row r="1200" spans="1:10" s="236" customFormat="1" ht="15.75" x14ac:dyDescent="0.25">
      <c r="A1200" s="239"/>
      <c r="B1200" s="453"/>
      <c r="C1200" s="454"/>
      <c r="D1200" s="454"/>
      <c r="E1200" s="454"/>
      <c r="F1200" s="454"/>
      <c r="G1200" s="455"/>
      <c r="H1200" s="239"/>
      <c r="I1200" s="274"/>
      <c r="J1200" s="235"/>
    </row>
    <row r="1201" spans="1:10" s="236" customFormat="1" ht="15.75" x14ac:dyDescent="0.25">
      <c r="A1201" s="239"/>
      <c r="B1201" s="309" t="s">
        <v>17</v>
      </c>
      <c r="C1201" s="322"/>
      <c r="D1201" s="322"/>
      <c r="E1201" s="322"/>
      <c r="F1201" s="322"/>
      <c r="G1201" s="311"/>
      <c r="H1201" s="239"/>
      <c r="I1201" s="274"/>
      <c r="J1201" s="235"/>
    </row>
    <row r="1202" spans="1:10" s="236" customFormat="1" ht="15.75" x14ac:dyDescent="0.25">
      <c r="A1202" s="239"/>
      <c r="B1202" s="312"/>
      <c r="C1202" s="313">
        <f>D1197</f>
        <v>67.11</v>
      </c>
      <c r="D1202" s="314" t="s">
        <v>18</v>
      </c>
      <c r="E1202" s="313">
        <f>E1199</f>
        <v>44</v>
      </c>
      <c r="F1202" s="314" t="s">
        <v>19</v>
      </c>
      <c r="G1202" s="313">
        <f>C1202-E1202</f>
        <v>23.11</v>
      </c>
      <c r="H1202" s="239"/>
      <c r="I1202" s="274"/>
      <c r="J1202" s="235"/>
    </row>
    <row r="1203" spans="1:10" s="236" customFormat="1" ht="15.75" x14ac:dyDescent="0.25">
      <c r="A1203" s="239"/>
      <c r="B1203" s="312"/>
      <c r="C1203" s="315"/>
      <c r="D1203" s="315"/>
      <c r="E1203" s="315"/>
      <c r="F1203" s="315"/>
      <c r="G1203" s="316"/>
      <c r="H1203" s="239"/>
      <c r="I1203" s="274"/>
      <c r="J1203" s="235"/>
    </row>
    <row r="1204" spans="1:10" s="236" customFormat="1" ht="15.75" x14ac:dyDescent="0.25">
      <c r="A1204" s="239"/>
      <c r="B1204" s="427" t="s">
        <v>352</v>
      </c>
      <c r="C1204" s="428"/>
      <c r="D1204" s="428"/>
      <c r="E1204" s="428"/>
      <c r="F1204" s="317">
        <f>G1202</f>
        <v>23.11</v>
      </c>
      <c r="G1204" s="322" t="s">
        <v>82</v>
      </c>
      <c r="H1204" s="239"/>
      <c r="I1204" s="274"/>
      <c r="J1204" s="235"/>
    </row>
    <row r="1205" spans="1:10" s="236" customFormat="1" ht="15.75" x14ac:dyDescent="0.25">
      <c r="A1205" s="239"/>
      <c r="B1205" s="413"/>
      <c r="C1205" s="414"/>
      <c r="D1205" s="414"/>
      <c r="E1205" s="414"/>
      <c r="F1205" s="317"/>
      <c r="G1205" s="414"/>
      <c r="H1205" s="239"/>
      <c r="I1205" s="419"/>
      <c r="J1205" s="235"/>
    </row>
    <row r="1206" spans="1:10" s="236" customFormat="1" ht="15.75" x14ac:dyDescent="0.25">
      <c r="A1206" s="239"/>
      <c r="B1206" s="413"/>
      <c r="C1206" s="414"/>
      <c r="D1206" s="414"/>
      <c r="E1206" s="414"/>
      <c r="F1206" s="317"/>
      <c r="G1206" s="414"/>
      <c r="H1206" s="239"/>
      <c r="I1206" s="419"/>
      <c r="J1206" s="235"/>
    </row>
    <row r="1207" spans="1:10" s="236" customFormat="1" ht="15.75" x14ac:dyDescent="0.25">
      <c r="A1207" s="239"/>
      <c r="B1207" s="232"/>
      <c r="C1207" s="233"/>
      <c r="D1207" s="75"/>
      <c r="E1207" s="75"/>
      <c r="F1207" s="75"/>
      <c r="G1207" s="255"/>
      <c r="H1207" s="239"/>
      <c r="I1207" s="274"/>
      <c r="J1207" s="235"/>
    </row>
    <row r="1208" spans="1:10" s="236" customFormat="1" ht="15.75" x14ac:dyDescent="0.25">
      <c r="A1208" s="239"/>
      <c r="B1208" s="232"/>
      <c r="C1208" s="233"/>
      <c r="D1208" s="75"/>
      <c r="E1208" s="75"/>
      <c r="F1208" s="75"/>
      <c r="G1208" s="255"/>
      <c r="H1208" s="239"/>
      <c r="I1208" s="274"/>
      <c r="J1208" s="235"/>
    </row>
    <row r="1209" spans="1:10" s="236" customFormat="1" ht="15.75" x14ac:dyDescent="0.25">
      <c r="A1209" s="239"/>
      <c r="B1209" s="232"/>
      <c r="C1209" s="233"/>
      <c r="D1209" s="75"/>
      <c r="E1209" s="75"/>
      <c r="F1209" s="75"/>
      <c r="G1209" s="255"/>
      <c r="H1209" s="239"/>
      <c r="I1209" s="274"/>
      <c r="J1209" s="235"/>
    </row>
    <row r="1210" spans="1:10" s="236" customFormat="1" ht="15.75" x14ac:dyDescent="0.25">
      <c r="A1210" s="239"/>
      <c r="B1210" s="232"/>
      <c r="C1210" s="233"/>
      <c r="D1210" s="75"/>
      <c r="E1210" s="75"/>
      <c r="F1210" s="75"/>
      <c r="G1210" s="255"/>
      <c r="H1210" s="239"/>
      <c r="I1210" s="274"/>
      <c r="J1210" s="235"/>
    </row>
    <row r="1211" spans="1:10" s="236" customFormat="1" ht="15.75" x14ac:dyDescent="0.25">
      <c r="A1211" s="239"/>
      <c r="B1211" s="232"/>
      <c r="C1211" s="233"/>
      <c r="D1211" s="75"/>
      <c r="E1211" s="75"/>
      <c r="F1211" s="75"/>
      <c r="G1211" s="255"/>
      <c r="H1211" s="239"/>
      <c r="I1211" s="274"/>
      <c r="J1211" s="235"/>
    </row>
    <row r="1212" spans="1:10" s="236" customFormat="1" ht="15.75" x14ac:dyDescent="0.25">
      <c r="A1212" s="239"/>
      <c r="B1212" s="232"/>
      <c r="C1212" s="233"/>
      <c r="D1212" s="75"/>
      <c r="E1212" s="75"/>
      <c r="F1212" s="75"/>
      <c r="G1212" s="255"/>
      <c r="H1212" s="239"/>
      <c r="I1212" s="274"/>
      <c r="J1212" s="235"/>
    </row>
    <row r="1213" spans="1:10" s="236" customFormat="1" ht="15.75" x14ac:dyDescent="0.25">
      <c r="A1213" s="239"/>
      <c r="B1213" s="232"/>
      <c r="C1213" s="233"/>
      <c r="D1213" s="75"/>
      <c r="E1213" s="75"/>
      <c r="F1213" s="75"/>
      <c r="G1213" s="255"/>
      <c r="H1213" s="239"/>
      <c r="I1213" s="274"/>
      <c r="J1213" s="235"/>
    </row>
    <row r="1214" spans="1:10" s="236" customFormat="1" ht="15.75" x14ac:dyDescent="0.25">
      <c r="A1214" s="239"/>
      <c r="B1214" s="232"/>
      <c r="C1214" s="233"/>
      <c r="D1214" s="75"/>
      <c r="E1214" s="75"/>
      <c r="F1214" s="75"/>
      <c r="G1214" s="255"/>
      <c r="H1214" s="239"/>
      <c r="I1214" s="274"/>
      <c r="J1214" s="235"/>
    </row>
    <row r="1215" spans="1:10" s="236" customFormat="1" ht="15.75" x14ac:dyDescent="0.25">
      <c r="A1215" s="239"/>
      <c r="B1215" s="232"/>
      <c r="C1215" s="233"/>
      <c r="D1215" s="75"/>
      <c r="E1215" s="75"/>
      <c r="F1215" s="75"/>
      <c r="G1215" s="255"/>
      <c r="H1215" s="239"/>
      <c r="I1215" s="274"/>
      <c r="J1215" s="235"/>
    </row>
    <row r="1216" spans="1:10" s="236" customFormat="1" ht="15.75" x14ac:dyDescent="0.25">
      <c r="A1216" s="239"/>
      <c r="B1216" s="232"/>
      <c r="C1216" s="233"/>
      <c r="D1216" s="75"/>
      <c r="E1216" s="75"/>
      <c r="F1216" s="75"/>
      <c r="G1216" s="255"/>
      <c r="H1216" s="239"/>
      <c r="I1216" s="274"/>
      <c r="J1216" s="235"/>
    </row>
    <row r="1217" spans="1:10" s="236" customFormat="1" ht="15.75" x14ac:dyDescent="0.25">
      <c r="A1217" s="239"/>
      <c r="B1217" s="232"/>
      <c r="C1217" s="233"/>
      <c r="D1217" s="75"/>
      <c r="E1217" s="75"/>
      <c r="F1217" s="75"/>
      <c r="G1217" s="255"/>
      <c r="H1217" s="239"/>
      <c r="I1217" s="274"/>
      <c r="J1217" s="235"/>
    </row>
    <row r="1218" spans="1:10" s="236" customFormat="1" ht="15.75" x14ac:dyDescent="0.25">
      <c r="A1218" s="239"/>
      <c r="B1218" s="232"/>
      <c r="C1218" s="233"/>
      <c r="D1218" s="75"/>
      <c r="E1218" s="75"/>
      <c r="F1218" s="75"/>
      <c r="G1218" s="255"/>
      <c r="H1218" s="239"/>
      <c r="I1218" s="274"/>
      <c r="J1218" s="235"/>
    </row>
    <row r="1219" spans="1:10" s="236" customFormat="1" ht="15.75" x14ac:dyDescent="0.25">
      <c r="A1219" s="239"/>
      <c r="B1219" s="232"/>
      <c r="C1219" s="233"/>
      <c r="D1219" s="75"/>
      <c r="E1219" s="75"/>
      <c r="F1219" s="75"/>
      <c r="G1219" s="255"/>
      <c r="H1219" s="239"/>
      <c r="I1219" s="274"/>
      <c r="J1219" s="235"/>
    </row>
    <row r="1220" spans="1:10" s="236" customFormat="1" ht="22.5" customHeight="1" x14ac:dyDescent="0.25">
      <c r="A1220" s="297" t="s">
        <v>346</v>
      </c>
      <c r="B1220" s="440" t="s">
        <v>347</v>
      </c>
      <c r="C1220" s="441"/>
      <c r="D1220" s="441"/>
      <c r="E1220" s="441"/>
      <c r="F1220" s="441"/>
      <c r="G1220" s="442"/>
      <c r="H1220" s="301" t="s">
        <v>82</v>
      </c>
      <c r="I1220" s="298">
        <f>F1232</f>
        <v>16.159999999999997</v>
      </c>
      <c r="J1220" s="235"/>
    </row>
    <row r="1221" spans="1:10" s="236" customFormat="1" ht="15.75" x14ac:dyDescent="0.25">
      <c r="A1221" s="279"/>
      <c r="B1221" s="443"/>
      <c r="C1221" s="444"/>
      <c r="D1221" s="444"/>
      <c r="E1221" s="444"/>
      <c r="F1221" s="444"/>
      <c r="G1221" s="445"/>
      <c r="H1221" s="280"/>
      <c r="I1221" s="243"/>
      <c r="J1221" s="235"/>
    </row>
    <row r="1222" spans="1:10" s="236" customFormat="1" ht="15.75" x14ac:dyDescent="0.25">
      <c r="A1222" s="279"/>
      <c r="B1222" s="446" t="s">
        <v>16</v>
      </c>
      <c r="C1222" s="447"/>
      <c r="D1222" s="447"/>
      <c r="E1222" s="447"/>
      <c r="F1222" s="447"/>
      <c r="G1222" s="448"/>
      <c r="H1222" s="280"/>
      <c r="I1222" s="243"/>
      <c r="J1222" s="235"/>
    </row>
    <row r="1223" spans="1:10" s="236" customFormat="1" ht="15.75" x14ac:dyDescent="0.25">
      <c r="A1223" s="279"/>
      <c r="B1223" s="449"/>
      <c r="C1223" s="450"/>
      <c r="D1223" s="450"/>
      <c r="E1223" s="450"/>
      <c r="F1223" s="450"/>
      <c r="G1223" s="451"/>
      <c r="H1223" s="280"/>
      <c r="I1223" s="243"/>
      <c r="J1223" s="235"/>
    </row>
    <row r="1224" spans="1:10" s="236" customFormat="1" ht="15.75" x14ac:dyDescent="0.25">
      <c r="A1224" s="239"/>
      <c r="B1224" s="422" t="s">
        <v>348</v>
      </c>
      <c r="C1224" s="423"/>
      <c r="D1224" s="423"/>
      <c r="E1224" s="423"/>
      <c r="F1224" s="423"/>
      <c r="G1224" s="424"/>
      <c r="H1224" s="239"/>
      <c r="I1224" s="274"/>
      <c r="J1224" s="235"/>
    </row>
    <row r="1225" spans="1:10" s="236" customFormat="1" ht="15.75" x14ac:dyDescent="0.25">
      <c r="A1225" s="239"/>
      <c r="B1225" s="242"/>
      <c r="C1225" s="242"/>
      <c r="D1225" s="320">
        <v>44.16</v>
      </c>
      <c r="E1225" s="319" t="s">
        <v>82</v>
      </c>
      <c r="F1225" s="242"/>
      <c r="G1225" s="242"/>
      <c r="H1225" s="239"/>
      <c r="I1225" s="274"/>
      <c r="J1225" s="235"/>
    </row>
    <row r="1226" spans="1:10" s="236" customFormat="1" ht="15.75" x14ac:dyDescent="0.25">
      <c r="A1226" s="239"/>
      <c r="B1226" s="303"/>
      <c r="C1226" s="304"/>
      <c r="D1226" s="304"/>
      <c r="E1226" s="304"/>
      <c r="F1226" s="304"/>
      <c r="G1226" s="305"/>
      <c r="H1226" s="239"/>
      <c r="I1226" s="274"/>
      <c r="J1226" s="235"/>
    </row>
    <row r="1227" spans="1:10" s="236" customFormat="1" ht="15.75" x14ac:dyDescent="0.25">
      <c r="A1227" s="239"/>
      <c r="B1227" s="425" t="s">
        <v>30</v>
      </c>
      <c r="C1227" s="452"/>
      <c r="D1227" s="452"/>
      <c r="E1227" s="306">
        <v>28</v>
      </c>
      <c r="F1227" s="307" t="s">
        <v>82</v>
      </c>
      <c r="G1227" s="308"/>
      <c r="H1227" s="239"/>
      <c r="I1227" s="274"/>
      <c r="J1227" s="235"/>
    </row>
    <row r="1228" spans="1:10" s="236" customFormat="1" ht="15.75" x14ac:dyDescent="0.25">
      <c r="A1228" s="239"/>
      <c r="B1228" s="453"/>
      <c r="C1228" s="454"/>
      <c r="D1228" s="454"/>
      <c r="E1228" s="454"/>
      <c r="F1228" s="454"/>
      <c r="G1228" s="455"/>
      <c r="H1228" s="239"/>
      <c r="I1228" s="274"/>
      <c r="J1228" s="235"/>
    </row>
    <row r="1229" spans="1:10" s="236" customFormat="1" ht="15.75" x14ac:dyDescent="0.25">
      <c r="A1229" s="239"/>
      <c r="B1229" s="309" t="s">
        <v>17</v>
      </c>
      <c r="C1229" s="322"/>
      <c r="D1229" s="322"/>
      <c r="E1229" s="322"/>
      <c r="F1229" s="322"/>
      <c r="G1229" s="311"/>
      <c r="H1229" s="239"/>
      <c r="I1229" s="274"/>
      <c r="J1229" s="235"/>
    </row>
    <row r="1230" spans="1:10" s="236" customFormat="1" ht="15.75" x14ac:dyDescent="0.25">
      <c r="A1230" s="239"/>
      <c r="B1230" s="312"/>
      <c r="C1230" s="313">
        <f>D1225</f>
        <v>44.16</v>
      </c>
      <c r="D1230" s="314" t="s">
        <v>18</v>
      </c>
      <c r="E1230" s="313">
        <f>E1227</f>
        <v>28</v>
      </c>
      <c r="F1230" s="314" t="s">
        <v>19</v>
      </c>
      <c r="G1230" s="313">
        <f>C1230-E1230</f>
        <v>16.159999999999997</v>
      </c>
      <c r="H1230" s="239"/>
      <c r="I1230" s="274"/>
      <c r="J1230" s="235"/>
    </row>
    <row r="1231" spans="1:10" s="236" customFormat="1" ht="15.75" x14ac:dyDescent="0.25">
      <c r="A1231" s="239"/>
      <c r="B1231" s="312"/>
      <c r="C1231" s="315"/>
      <c r="D1231" s="315"/>
      <c r="E1231" s="315"/>
      <c r="F1231" s="315"/>
      <c r="G1231" s="316"/>
      <c r="H1231" s="239"/>
      <c r="I1231" s="274"/>
      <c r="J1231" s="235"/>
    </row>
    <row r="1232" spans="1:10" s="236" customFormat="1" ht="15.75" x14ac:dyDescent="0.25">
      <c r="A1232" s="239"/>
      <c r="B1232" s="427" t="s">
        <v>350</v>
      </c>
      <c r="C1232" s="428"/>
      <c r="D1232" s="428"/>
      <c r="E1232" s="428"/>
      <c r="F1232" s="317">
        <f>G1230</f>
        <v>16.159999999999997</v>
      </c>
      <c r="G1232" s="322" t="s">
        <v>82</v>
      </c>
      <c r="H1232" s="239"/>
      <c r="I1232" s="274"/>
      <c r="J1232" s="235"/>
    </row>
    <row r="1233" spans="1:10" s="236" customFormat="1" ht="15.75" x14ac:dyDescent="0.25">
      <c r="A1233" s="239"/>
      <c r="B1233" s="232"/>
      <c r="C1233" s="233"/>
      <c r="D1233" s="75"/>
      <c r="E1233" s="75"/>
      <c r="F1233" s="75"/>
      <c r="G1233" s="255"/>
      <c r="H1233" s="239"/>
      <c r="I1233" s="274"/>
      <c r="J1233" s="235"/>
    </row>
    <row r="1234" spans="1:10" s="236" customFormat="1" ht="15.75" x14ac:dyDescent="0.25">
      <c r="A1234" s="239"/>
      <c r="B1234" s="232"/>
      <c r="C1234" s="233"/>
      <c r="D1234" s="75"/>
      <c r="E1234" s="75"/>
      <c r="F1234" s="75"/>
      <c r="G1234" s="255"/>
      <c r="H1234" s="239"/>
      <c r="I1234" s="274"/>
      <c r="J1234" s="235"/>
    </row>
    <row r="1235" spans="1:10" s="236" customFormat="1" ht="15.75" x14ac:dyDescent="0.25">
      <c r="A1235" s="239"/>
      <c r="B1235" s="232"/>
      <c r="C1235" s="233"/>
      <c r="D1235" s="75"/>
      <c r="E1235" s="75"/>
      <c r="F1235" s="75"/>
      <c r="G1235" s="255"/>
      <c r="H1235" s="239"/>
      <c r="I1235" s="274"/>
      <c r="J1235" s="235"/>
    </row>
    <row r="1236" spans="1:10" s="236" customFormat="1" ht="15.75" x14ac:dyDescent="0.25">
      <c r="A1236" s="239"/>
      <c r="B1236" s="232"/>
      <c r="C1236" s="233"/>
      <c r="D1236" s="75"/>
      <c r="E1236" s="75"/>
      <c r="F1236" s="75"/>
      <c r="G1236" s="255"/>
      <c r="H1236" s="239"/>
      <c r="I1236" s="274"/>
      <c r="J1236" s="235"/>
    </row>
    <row r="1237" spans="1:10" s="236" customFormat="1" ht="15.75" x14ac:dyDescent="0.25">
      <c r="A1237" s="239"/>
      <c r="B1237" s="232"/>
      <c r="C1237" s="233"/>
      <c r="D1237" s="75"/>
      <c r="E1237" s="75"/>
      <c r="F1237" s="75"/>
      <c r="G1237" s="255"/>
      <c r="H1237" s="239"/>
      <c r="I1237" s="274"/>
      <c r="J1237" s="235"/>
    </row>
    <row r="1238" spans="1:10" s="236" customFormat="1" ht="15.75" x14ac:dyDescent="0.25">
      <c r="A1238" s="239"/>
      <c r="B1238" s="232"/>
      <c r="C1238" s="233"/>
      <c r="D1238" s="75"/>
      <c r="E1238" s="75"/>
      <c r="F1238" s="75"/>
      <c r="G1238" s="255"/>
      <c r="H1238" s="239"/>
      <c r="I1238" s="274"/>
      <c r="J1238" s="235"/>
    </row>
    <row r="1239" spans="1:10" s="236" customFormat="1" ht="15.75" x14ac:dyDescent="0.25">
      <c r="A1239" s="239"/>
      <c r="B1239" s="232"/>
      <c r="C1239" s="233"/>
      <c r="D1239" s="75"/>
      <c r="E1239" s="75"/>
      <c r="F1239" s="75"/>
      <c r="G1239" s="255"/>
      <c r="H1239" s="239"/>
      <c r="I1239" s="274"/>
      <c r="J1239" s="235"/>
    </row>
    <row r="1240" spans="1:10" s="236" customFormat="1" ht="15.75" x14ac:dyDescent="0.25">
      <c r="A1240" s="239"/>
      <c r="B1240" s="232"/>
      <c r="C1240" s="233"/>
      <c r="D1240" s="75"/>
      <c r="E1240" s="75"/>
      <c r="F1240" s="75"/>
      <c r="G1240" s="255"/>
      <c r="H1240" s="239"/>
      <c r="I1240" s="274"/>
      <c r="J1240" s="235"/>
    </row>
    <row r="1241" spans="1:10" s="236" customFormat="1" ht="15.75" x14ac:dyDescent="0.25">
      <c r="A1241" s="239"/>
      <c r="B1241" s="232"/>
      <c r="C1241" s="233"/>
      <c r="D1241" s="75"/>
      <c r="E1241" s="75"/>
      <c r="F1241" s="75"/>
      <c r="G1241" s="255"/>
      <c r="H1241" s="239"/>
      <c r="I1241" s="274"/>
      <c r="J1241" s="235"/>
    </row>
    <row r="1242" spans="1:10" s="236" customFormat="1" ht="15.75" x14ac:dyDescent="0.25">
      <c r="A1242" s="239"/>
      <c r="B1242" s="232"/>
      <c r="C1242" s="233"/>
      <c r="D1242" s="75"/>
      <c r="E1242" s="75"/>
      <c r="F1242" s="75"/>
      <c r="G1242" s="255"/>
      <c r="H1242" s="239"/>
      <c r="I1242" s="274"/>
      <c r="J1242" s="235"/>
    </row>
    <row r="1243" spans="1:10" s="236" customFormat="1" ht="15.75" x14ac:dyDescent="0.25">
      <c r="A1243" s="239"/>
      <c r="B1243" s="232"/>
      <c r="C1243" s="233"/>
      <c r="D1243" s="75"/>
      <c r="E1243" s="75"/>
      <c r="F1243" s="75"/>
      <c r="G1243" s="255"/>
      <c r="H1243" s="239"/>
      <c r="I1243" s="274"/>
      <c r="J1243" s="235"/>
    </row>
    <row r="1244" spans="1:10" s="236" customFormat="1" ht="15.75" x14ac:dyDescent="0.25">
      <c r="A1244" s="239"/>
      <c r="B1244" s="232"/>
      <c r="C1244" s="233"/>
      <c r="D1244" s="75"/>
      <c r="E1244" s="75"/>
      <c r="F1244" s="75"/>
      <c r="G1244" s="255"/>
      <c r="H1244" s="239"/>
      <c r="I1244" s="274"/>
      <c r="J1244" s="235"/>
    </row>
    <row r="1245" spans="1:10" ht="15.75" x14ac:dyDescent="0.25">
      <c r="A1245" s="15"/>
      <c r="B1245" s="127"/>
      <c r="C1245" s="128"/>
      <c r="D1245" s="75"/>
      <c r="E1245" s="75"/>
      <c r="F1245" s="75"/>
      <c r="G1245" s="34"/>
      <c r="H1245" s="15"/>
      <c r="I1245" s="120"/>
      <c r="J1245" s="3"/>
    </row>
    <row r="1246" spans="1:10" ht="22.5" customHeight="1" x14ac:dyDescent="0.25">
      <c r="A1246" s="297" t="s">
        <v>136</v>
      </c>
      <c r="B1246" s="429" t="s">
        <v>137</v>
      </c>
      <c r="C1246" s="429"/>
      <c r="D1246" s="429"/>
      <c r="E1246" s="429"/>
      <c r="F1246" s="429"/>
      <c r="G1246" s="429"/>
      <c r="H1246" s="301" t="s">
        <v>82</v>
      </c>
      <c r="I1246" s="298">
        <f>F1258</f>
        <v>2.9999999999999361E-2</v>
      </c>
      <c r="J1246" s="3"/>
    </row>
    <row r="1247" spans="1:10" ht="15.75" x14ac:dyDescent="0.25">
      <c r="A1247" s="15"/>
      <c r="B1247" s="127"/>
      <c r="C1247" s="128"/>
      <c r="D1247" s="75"/>
      <c r="E1247" s="75"/>
      <c r="F1247" s="75"/>
      <c r="G1247" s="34"/>
      <c r="H1247" s="15"/>
      <c r="I1247" s="120"/>
      <c r="J1247" s="3"/>
    </row>
    <row r="1248" spans="1:10" ht="15.75" customHeight="1" x14ac:dyDescent="0.25">
      <c r="A1248" s="15"/>
      <c r="B1248" s="446" t="s">
        <v>16</v>
      </c>
      <c r="C1248" s="447"/>
      <c r="D1248" s="447"/>
      <c r="E1248" s="447"/>
      <c r="F1248" s="447"/>
      <c r="G1248" s="448"/>
      <c r="H1248" s="15"/>
      <c r="I1248" s="120"/>
      <c r="J1248" s="3"/>
    </row>
    <row r="1249" spans="1:10" ht="15.75" x14ac:dyDescent="0.25">
      <c r="A1249" s="15"/>
      <c r="B1249" s="449"/>
      <c r="C1249" s="450"/>
      <c r="D1249" s="450"/>
      <c r="E1249" s="450"/>
      <c r="F1249" s="450"/>
      <c r="G1249" s="451"/>
      <c r="H1249" s="15"/>
      <c r="I1249" s="120"/>
      <c r="J1249" s="3"/>
    </row>
    <row r="1250" spans="1:10" ht="15.75" customHeight="1" x14ac:dyDescent="0.25">
      <c r="A1250" s="15"/>
      <c r="B1250" s="422" t="s">
        <v>349</v>
      </c>
      <c r="C1250" s="423"/>
      <c r="D1250" s="423"/>
      <c r="E1250" s="423"/>
      <c r="F1250" s="423"/>
      <c r="G1250" s="424"/>
      <c r="H1250" s="15"/>
      <c r="I1250" s="120"/>
      <c r="J1250" s="3"/>
    </row>
    <row r="1251" spans="1:10" ht="15.75" x14ac:dyDescent="0.25">
      <c r="A1251" s="15"/>
      <c r="B1251" s="242"/>
      <c r="C1251" s="242"/>
      <c r="D1251" s="320">
        <v>13.7</v>
      </c>
      <c r="E1251" s="319" t="s">
        <v>82</v>
      </c>
      <c r="F1251" s="242"/>
      <c r="G1251" s="242"/>
      <c r="H1251" s="15"/>
      <c r="I1251" s="120"/>
      <c r="J1251" s="3"/>
    </row>
    <row r="1252" spans="1:10" ht="15.75" customHeight="1" x14ac:dyDescent="0.25">
      <c r="A1252" s="15"/>
      <c r="B1252" s="303"/>
      <c r="C1252" s="304"/>
      <c r="D1252" s="304"/>
      <c r="E1252" s="304"/>
      <c r="F1252" s="304"/>
      <c r="G1252" s="305"/>
      <c r="H1252" s="15"/>
      <c r="I1252" s="120"/>
      <c r="J1252" s="3"/>
    </row>
    <row r="1253" spans="1:10" ht="15.75" customHeight="1" x14ac:dyDescent="0.25">
      <c r="A1253" s="15"/>
      <c r="B1253" s="425" t="s">
        <v>30</v>
      </c>
      <c r="C1253" s="452"/>
      <c r="D1253" s="452"/>
      <c r="E1253" s="306">
        <v>13.67</v>
      </c>
      <c r="F1253" s="307" t="s">
        <v>82</v>
      </c>
      <c r="G1253" s="308"/>
      <c r="H1253" s="15"/>
      <c r="I1253" s="120"/>
      <c r="J1253" s="3"/>
    </row>
    <row r="1254" spans="1:10" ht="15.75" customHeight="1" x14ac:dyDescent="0.25">
      <c r="A1254" s="15"/>
      <c r="B1254" s="453"/>
      <c r="C1254" s="454"/>
      <c r="D1254" s="454"/>
      <c r="E1254" s="454"/>
      <c r="F1254" s="454"/>
      <c r="G1254" s="455"/>
      <c r="H1254" s="15"/>
      <c r="I1254" s="120"/>
      <c r="J1254" s="3"/>
    </row>
    <row r="1255" spans="1:10" ht="15.75" customHeight="1" x14ac:dyDescent="0.25">
      <c r="A1255" s="15"/>
      <c r="B1255" s="309" t="s">
        <v>17</v>
      </c>
      <c r="C1255" s="322"/>
      <c r="D1255" s="322"/>
      <c r="E1255" s="322"/>
      <c r="F1255" s="322"/>
      <c r="G1255" s="311"/>
      <c r="H1255" s="15"/>
      <c r="I1255" s="120"/>
      <c r="J1255" s="3"/>
    </row>
    <row r="1256" spans="1:10" ht="15.75" x14ac:dyDescent="0.25">
      <c r="A1256" s="15"/>
      <c r="B1256" s="312"/>
      <c r="C1256" s="313">
        <f>D1251</f>
        <v>13.7</v>
      </c>
      <c r="D1256" s="314" t="s">
        <v>18</v>
      </c>
      <c r="E1256" s="313">
        <f>E1253</f>
        <v>13.67</v>
      </c>
      <c r="F1256" s="314" t="s">
        <v>19</v>
      </c>
      <c r="G1256" s="313">
        <f>C1256-E1256</f>
        <v>2.9999999999999361E-2</v>
      </c>
      <c r="H1256" s="15"/>
      <c r="I1256" s="120"/>
      <c r="J1256" s="3"/>
    </row>
    <row r="1257" spans="1:10" ht="15.75" x14ac:dyDescent="0.25">
      <c r="A1257" s="15"/>
      <c r="B1257" s="312"/>
      <c r="C1257" s="315"/>
      <c r="D1257" s="315"/>
      <c r="E1257" s="315"/>
      <c r="F1257" s="315"/>
      <c r="G1257" s="316"/>
      <c r="H1257" s="15"/>
      <c r="I1257" s="120"/>
      <c r="J1257" s="3"/>
    </row>
    <row r="1258" spans="1:10" ht="15.75" x14ac:dyDescent="0.25">
      <c r="A1258" s="15"/>
      <c r="B1258" s="427" t="s">
        <v>355</v>
      </c>
      <c r="C1258" s="428"/>
      <c r="D1258" s="428"/>
      <c r="E1258" s="428"/>
      <c r="F1258" s="317">
        <f>G1256</f>
        <v>2.9999999999999361E-2</v>
      </c>
      <c r="G1258" s="322" t="s">
        <v>82</v>
      </c>
      <c r="H1258" s="15"/>
      <c r="I1258" s="120"/>
      <c r="J1258" s="3"/>
    </row>
    <row r="1259" spans="1:10" ht="15.75" x14ac:dyDescent="0.25">
      <c r="A1259" s="15"/>
      <c r="B1259" s="127"/>
      <c r="C1259" s="128"/>
      <c r="D1259" s="75"/>
      <c r="E1259" s="75"/>
      <c r="F1259" s="75"/>
      <c r="G1259" s="34"/>
      <c r="H1259" s="15"/>
      <c r="I1259" s="120"/>
      <c r="J1259" s="3"/>
    </row>
    <row r="1260" spans="1:10" ht="15.75" x14ac:dyDescent="0.25">
      <c r="A1260" s="15"/>
      <c r="B1260" s="127"/>
      <c r="C1260" s="128"/>
      <c r="D1260" s="75"/>
      <c r="E1260" s="75"/>
      <c r="F1260" s="75"/>
      <c r="G1260" s="34"/>
      <c r="H1260" s="15"/>
      <c r="I1260" s="120"/>
      <c r="J1260" s="3"/>
    </row>
    <row r="1261" spans="1:10" ht="15.75" x14ac:dyDescent="0.25">
      <c r="A1261" s="15"/>
      <c r="B1261" s="127"/>
      <c r="C1261" s="128"/>
      <c r="D1261" s="75"/>
      <c r="E1261" s="75"/>
      <c r="F1261" s="75"/>
      <c r="G1261" s="34"/>
      <c r="H1261" s="15"/>
      <c r="I1261" s="120"/>
      <c r="J1261" s="3"/>
    </row>
    <row r="1262" spans="1:10" ht="15.75" x14ac:dyDescent="0.25">
      <c r="A1262" s="15"/>
      <c r="B1262" s="127"/>
      <c r="C1262" s="128"/>
      <c r="D1262" s="75"/>
      <c r="E1262" s="75"/>
      <c r="F1262" s="75"/>
      <c r="G1262" s="34"/>
      <c r="H1262" s="15"/>
      <c r="I1262" s="120"/>
      <c r="J1262" s="3"/>
    </row>
    <row r="1263" spans="1:10" ht="15.75" x14ac:dyDescent="0.25">
      <c r="A1263" s="15"/>
      <c r="B1263" s="127"/>
      <c r="C1263" s="128"/>
      <c r="D1263" s="75"/>
      <c r="E1263" s="75"/>
      <c r="F1263" s="75"/>
      <c r="G1263" s="34"/>
      <c r="H1263" s="15"/>
      <c r="I1263" s="120"/>
      <c r="J1263" s="3"/>
    </row>
    <row r="1264" spans="1:10" ht="15.75" x14ac:dyDescent="0.25">
      <c r="A1264" s="15"/>
      <c r="B1264" s="127"/>
      <c r="C1264" s="128"/>
      <c r="D1264" s="75"/>
      <c r="E1264" s="75"/>
      <c r="F1264" s="75"/>
      <c r="G1264" s="34"/>
      <c r="H1264" s="15"/>
      <c r="I1264" s="120"/>
      <c r="J1264" s="3"/>
    </row>
    <row r="1265" spans="1:10" ht="15.75" x14ac:dyDescent="0.25">
      <c r="A1265" s="15"/>
      <c r="B1265" s="127"/>
      <c r="C1265" s="128"/>
      <c r="D1265" s="75"/>
      <c r="E1265" s="75"/>
      <c r="F1265" s="75"/>
      <c r="G1265" s="34"/>
      <c r="H1265" s="15"/>
      <c r="I1265" s="120"/>
      <c r="J1265" s="3"/>
    </row>
    <row r="1266" spans="1:10" ht="15.75" x14ac:dyDescent="0.25">
      <c r="A1266" s="15"/>
      <c r="B1266" s="127"/>
      <c r="C1266" s="128"/>
      <c r="D1266" s="75"/>
      <c r="E1266" s="75"/>
      <c r="F1266" s="75"/>
      <c r="G1266" s="34"/>
      <c r="H1266" s="15"/>
      <c r="I1266" s="120"/>
      <c r="J1266" s="3"/>
    </row>
    <row r="1267" spans="1:10" ht="15.75" x14ac:dyDescent="0.25">
      <c r="A1267" s="15"/>
      <c r="B1267" s="127"/>
      <c r="C1267" s="128"/>
      <c r="D1267" s="75"/>
      <c r="E1267" s="75"/>
      <c r="F1267" s="75"/>
      <c r="G1267" s="34"/>
      <c r="H1267" s="15"/>
      <c r="I1267" s="120"/>
      <c r="J1267" s="3"/>
    </row>
    <row r="1268" spans="1:10" ht="15.75" x14ac:dyDescent="0.25">
      <c r="A1268" s="15"/>
      <c r="B1268" s="127"/>
      <c r="C1268" s="128"/>
      <c r="D1268" s="75"/>
      <c r="E1268" s="75"/>
      <c r="F1268" s="75"/>
      <c r="G1268" s="34"/>
      <c r="H1268" s="15"/>
      <c r="I1268" s="120"/>
      <c r="J1268" s="3"/>
    </row>
    <row r="1269" spans="1:10" ht="15.75" x14ac:dyDescent="0.25">
      <c r="A1269" s="15"/>
      <c r="B1269" s="127"/>
      <c r="C1269" s="128"/>
      <c r="D1269" s="75"/>
      <c r="E1269" s="75"/>
      <c r="F1269" s="75"/>
      <c r="G1269" s="34"/>
      <c r="H1269" s="15"/>
      <c r="I1269" s="120"/>
      <c r="J1269" s="3"/>
    </row>
    <row r="1270" spans="1:10" ht="15.75" x14ac:dyDescent="0.25">
      <c r="A1270" s="15"/>
      <c r="B1270" s="127"/>
      <c r="C1270" s="128"/>
      <c r="D1270" s="75"/>
      <c r="E1270" s="75"/>
      <c r="F1270" s="75"/>
      <c r="G1270" s="34"/>
      <c r="H1270" s="15"/>
      <c r="I1270" s="120"/>
      <c r="J1270" s="3"/>
    </row>
    <row r="1271" spans="1:10" ht="15.75" x14ac:dyDescent="0.25">
      <c r="A1271" s="15"/>
      <c r="B1271" s="127"/>
      <c r="C1271" s="128"/>
      <c r="D1271" s="75"/>
      <c r="E1271" s="75"/>
      <c r="F1271" s="75"/>
      <c r="G1271" s="34"/>
      <c r="H1271" s="15"/>
      <c r="I1271" s="120"/>
      <c r="J1271" s="3"/>
    </row>
    <row r="1272" spans="1:10" ht="22.5" customHeight="1" x14ac:dyDescent="0.25">
      <c r="A1272" s="297" t="s">
        <v>357</v>
      </c>
      <c r="B1272" s="429" t="s">
        <v>358</v>
      </c>
      <c r="C1272" s="429"/>
      <c r="D1272" s="429"/>
      <c r="E1272" s="429"/>
      <c r="F1272" s="429"/>
      <c r="G1272" s="429"/>
      <c r="H1272" s="301" t="s">
        <v>82</v>
      </c>
      <c r="I1272" s="298">
        <f>F1284</f>
        <v>3.2</v>
      </c>
      <c r="J1272" s="3"/>
    </row>
    <row r="1273" spans="1:10" ht="15.75" x14ac:dyDescent="0.25">
      <c r="A1273" s="15"/>
      <c r="B1273" s="127"/>
      <c r="C1273" s="128"/>
      <c r="D1273" s="75"/>
      <c r="E1273" s="75"/>
      <c r="F1273" s="75"/>
      <c r="G1273" s="34"/>
      <c r="H1273" s="15"/>
      <c r="I1273" s="120"/>
      <c r="J1273" s="3"/>
    </row>
    <row r="1274" spans="1:10" ht="15.75" x14ac:dyDescent="0.25">
      <c r="A1274" s="15"/>
      <c r="B1274" s="446" t="s">
        <v>16</v>
      </c>
      <c r="C1274" s="447"/>
      <c r="D1274" s="447"/>
      <c r="E1274" s="447"/>
      <c r="F1274" s="447"/>
      <c r="G1274" s="448"/>
      <c r="H1274" s="15"/>
      <c r="I1274" s="120"/>
      <c r="J1274" s="3"/>
    </row>
    <row r="1275" spans="1:10" ht="15.75" x14ac:dyDescent="0.25">
      <c r="A1275" s="15"/>
      <c r="B1275" s="449"/>
      <c r="C1275" s="450"/>
      <c r="D1275" s="450"/>
      <c r="E1275" s="450"/>
      <c r="F1275" s="450"/>
      <c r="G1275" s="451"/>
      <c r="H1275" s="15"/>
      <c r="I1275" s="120"/>
      <c r="J1275" s="3"/>
    </row>
    <row r="1276" spans="1:10" ht="15.75" x14ac:dyDescent="0.25">
      <c r="A1276" s="15"/>
      <c r="B1276" s="422" t="s">
        <v>359</v>
      </c>
      <c r="C1276" s="423"/>
      <c r="D1276" s="423"/>
      <c r="E1276" s="423"/>
      <c r="F1276" s="423"/>
      <c r="G1276" s="424"/>
      <c r="H1276" s="15"/>
      <c r="I1276" s="120"/>
      <c r="J1276" s="3"/>
    </row>
    <row r="1277" spans="1:10" ht="15.75" x14ac:dyDescent="0.25">
      <c r="A1277" s="15"/>
      <c r="B1277" s="242"/>
      <c r="C1277" s="242"/>
      <c r="D1277" s="320">
        <v>10.4</v>
      </c>
      <c r="E1277" s="319" t="s">
        <v>82</v>
      </c>
      <c r="F1277" s="242"/>
      <c r="G1277" s="242"/>
      <c r="H1277" s="15"/>
      <c r="I1277" s="120"/>
      <c r="J1277" s="3"/>
    </row>
    <row r="1278" spans="1:10" ht="15.75" x14ac:dyDescent="0.25">
      <c r="A1278" s="15"/>
      <c r="B1278" s="303"/>
      <c r="C1278" s="304"/>
      <c r="D1278" s="304"/>
      <c r="E1278" s="304"/>
      <c r="F1278" s="304"/>
      <c r="G1278" s="305"/>
      <c r="H1278" s="15"/>
      <c r="I1278" s="120"/>
      <c r="J1278" s="3"/>
    </row>
    <row r="1279" spans="1:10" ht="15.75" x14ac:dyDescent="0.25">
      <c r="A1279" s="15"/>
      <c r="B1279" s="425" t="s">
        <v>30</v>
      </c>
      <c r="C1279" s="452"/>
      <c r="D1279" s="452"/>
      <c r="E1279" s="306">
        <v>7.2</v>
      </c>
      <c r="F1279" s="307" t="s">
        <v>82</v>
      </c>
      <c r="G1279" s="308"/>
      <c r="H1279" s="15"/>
      <c r="I1279" s="120"/>
      <c r="J1279" s="3"/>
    </row>
    <row r="1280" spans="1:10" ht="15.75" x14ac:dyDescent="0.25">
      <c r="A1280" s="15"/>
      <c r="B1280" s="453"/>
      <c r="C1280" s="454"/>
      <c r="D1280" s="454"/>
      <c r="E1280" s="454"/>
      <c r="F1280" s="454"/>
      <c r="G1280" s="455"/>
      <c r="H1280" s="15"/>
      <c r="I1280" s="120"/>
      <c r="J1280" s="3"/>
    </row>
    <row r="1281" spans="1:10" ht="15.75" x14ac:dyDescent="0.25">
      <c r="A1281" s="15"/>
      <c r="B1281" s="309" t="s">
        <v>17</v>
      </c>
      <c r="C1281" s="322"/>
      <c r="D1281" s="322"/>
      <c r="E1281" s="322"/>
      <c r="F1281" s="322"/>
      <c r="G1281" s="311"/>
      <c r="H1281" s="15"/>
      <c r="I1281" s="120"/>
      <c r="J1281" s="3"/>
    </row>
    <row r="1282" spans="1:10" ht="15.75" x14ac:dyDescent="0.25">
      <c r="A1282" s="15"/>
      <c r="B1282" s="312"/>
      <c r="C1282" s="313">
        <f>D1277</f>
        <v>10.4</v>
      </c>
      <c r="D1282" s="314" t="s">
        <v>18</v>
      </c>
      <c r="E1282" s="313">
        <f>E1279</f>
        <v>7.2</v>
      </c>
      <c r="F1282" s="314" t="s">
        <v>19</v>
      </c>
      <c r="G1282" s="313">
        <f>C1282-E1282</f>
        <v>3.2</v>
      </c>
      <c r="H1282" s="15"/>
      <c r="I1282" s="120"/>
      <c r="J1282" s="3"/>
    </row>
    <row r="1283" spans="1:10" ht="15.75" x14ac:dyDescent="0.25">
      <c r="A1283" s="15"/>
      <c r="B1283" s="312"/>
      <c r="C1283" s="315"/>
      <c r="D1283" s="315"/>
      <c r="E1283" s="315"/>
      <c r="F1283" s="315"/>
      <c r="G1283" s="316"/>
      <c r="H1283" s="15"/>
      <c r="I1283" s="120"/>
      <c r="J1283" s="3"/>
    </row>
    <row r="1284" spans="1:10" ht="15.75" x14ac:dyDescent="0.25">
      <c r="A1284" s="15"/>
      <c r="B1284" s="427" t="s">
        <v>361</v>
      </c>
      <c r="C1284" s="428"/>
      <c r="D1284" s="428"/>
      <c r="E1284" s="428"/>
      <c r="F1284" s="317">
        <f>G1282</f>
        <v>3.2</v>
      </c>
      <c r="G1284" s="322" t="s">
        <v>82</v>
      </c>
      <c r="H1284" s="15"/>
      <c r="I1284" s="120"/>
      <c r="J1284" s="3"/>
    </row>
    <row r="1285" spans="1:10" ht="15.75" x14ac:dyDescent="0.25">
      <c r="A1285" s="15"/>
      <c r="B1285" s="127"/>
      <c r="C1285" s="128"/>
      <c r="D1285" s="75"/>
      <c r="E1285" s="75"/>
      <c r="F1285" s="75"/>
      <c r="G1285" s="34"/>
      <c r="H1285" s="15"/>
      <c r="I1285" s="120"/>
      <c r="J1285" s="3"/>
    </row>
    <row r="1286" spans="1:10" s="236" customFormat="1" ht="15.75" x14ac:dyDescent="0.25">
      <c r="A1286" s="239"/>
      <c r="B1286" s="232"/>
      <c r="C1286" s="233"/>
      <c r="D1286" s="75"/>
      <c r="E1286" s="75"/>
      <c r="F1286" s="75"/>
      <c r="G1286" s="255"/>
      <c r="H1286" s="239"/>
      <c r="I1286" s="419"/>
      <c r="J1286" s="235"/>
    </row>
    <row r="1287" spans="1:10" s="236" customFormat="1" ht="15.75" x14ac:dyDescent="0.25">
      <c r="A1287" s="239"/>
      <c r="B1287" s="232"/>
      <c r="C1287" s="233"/>
      <c r="D1287" s="75"/>
      <c r="E1287" s="75"/>
      <c r="F1287" s="75"/>
      <c r="G1287" s="255"/>
      <c r="H1287" s="239"/>
      <c r="I1287" s="419"/>
      <c r="J1287" s="235"/>
    </row>
    <row r="1288" spans="1:10" ht="15.75" x14ac:dyDescent="0.25">
      <c r="A1288" s="15"/>
      <c r="B1288" s="127"/>
      <c r="C1288" s="128"/>
      <c r="D1288" s="75"/>
      <c r="E1288" s="75"/>
      <c r="F1288" s="75"/>
      <c r="G1288" s="34"/>
      <c r="H1288" s="15"/>
      <c r="I1288" s="120"/>
      <c r="J1288" s="3"/>
    </row>
    <row r="1289" spans="1:10" ht="15.75" x14ac:dyDescent="0.25">
      <c r="A1289" s="15"/>
      <c r="B1289" s="127"/>
      <c r="C1289" s="128"/>
      <c r="D1289" s="75"/>
      <c r="E1289" s="75"/>
      <c r="F1289" s="75"/>
      <c r="G1289" s="34"/>
      <c r="H1289" s="15"/>
      <c r="I1289" s="120"/>
      <c r="J1289" s="3"/>
    </row>
    <row r="1290" spans="1:10" ht="15.75" x14ac:dyDescent="0.25">
      <c r="A1290" s="15"/>
      <c r="B1290" s="127"/>
      <c r="C1290" s="128"/>
      <c r="D1290" s="75"/>
      <c r="E1290" s="75"/>
      <c r="F1290" s="75"/>
      <c r="G1290" s="34"/>
      <c r="H1290" s="15"/>
      <c r="I1290" s="120"/>
      <c r="J1290" s="3"/>
    </row>
    <row r="1291" spans="1:10" ht="15.75" x14ac:dyDescent="0.25">
      <c r="A1291" s="15"/>
      <c r="B1291" s="127"/>
      <c r="C1291" s="128"/>
      <c r="D1291" s="75"/>
      <c r="E1291" s="75"/>
      <c r="F1291" s="75"/>
      <c r="G1291" s="34"/>
      <c r="H1291" s="15"/>
      <c r="I1291" s="120"/>
      <c r="J1291" s="3"/>
    </row>
    <row r="1292" spans="1:10" ht="15.75" x14ac:dyDescent="0.25">
      <c r="A1292" s="15"/>
      <c r="B1292" s="127"/>
      <c r="C1292" s="128"/>
      <c r="D1292" s="75"/>
      <c r="E1292" s="75"/>
      <c r="F1292" s="75"/>
      <c r="G1292" s="34"/>
      <c r="H1292" s="15"/>
      <c r="I1292" s="120"/>
      <c r="J1292" s="3"/>
    </row>
    <row r="1293" spans="1:10" ht="15.75" x14ac:dyDescent="0.25">
      <c r="A1293" s="15"/>
      <c r="B1293" s="127"/>
      <c r="C1293" s="128"/>
      <c r="D1293" s="75"/>
      <c r="E1293" s="75"/>
      <c r="F1293" s="75"/>
      <c r="G1293" s="34"/>
      <c r="H1293" s="15"/>
      <c r="I1293" s="120"/>
      <c r="J1293" s="3"/>
    </row>
    <row r="1294" spans="1:10" ht="15.75" x14ac:dyDescent="0.25">
      <c r="A1294" s="15"/>
      <c r="B1294" s="127"/>
      <c r="C1294" s="128"/>
      <c r="D1294" s="75"/>
      <c r="E1294" s="75"/>
      <c r="F1294" s="75"/>
      <c r="G1294" s="34"/>
      <c r="H1294" s="15"/>
      <c r="I1294" s="120"/>
      <c r="J1294" s="3"/>
    </row>
    <row r="1295" spans="1:10" ht="15.75" x14ac:dyDescent="0.25">
      <c r="A1295" s="15"/>
      <c r="B1295" s="127"/>
      <c r="C1295" s="128"/>
      <c r="D1295" s="75"/>
      <c r="E1295" s="75"/>
      <c r="F1295" s="75"/>
      <c r="G1295" s="34"/>
      <c r="H1295" s="15"/>
      <c r="I1295" s="120"/>
      <c r="J1295" s="3"/>
    </row>
    <row r="1296" spans="1:10" ht="15.75" x14ac:dyDescent="0.25">
      <c r="A1296" s="15"/>
      <c r="B1296" s="127"/>
      <c r="C1296" s="128"/>
      <c r="D1296" s="75"/>
      <c r="E1296" s="75"/>
      <c r="F1296" s="75"/>
      <c r="G1296" s="34"/>
      <c r="H1296" s="15"/>
      <c r="I1296" s="120"/>
      <c r="J1296" s="3"/>
    </row>
    <row r="1297" spans="1:10" ht="15.75" x14ac:dyDescent="0.25">
      <c r="A1297" s="15"/>
      <c r="B1297" s="127"/>
      <c r="C1297" s="128"/>
      <c r="D1297" s="75"/>
      <c r="E1297" s="75"/>
      <c r="F1297" s="75"/>
      <c r="G1297" s="34"/>
      <c r="H1297" s="15"/>
      <c r="I1297" s="120"/>
      <c r="J1297" s="3"/>
    </row>
    <row r="1298" spans="1:10" ht="15.75" x14ac:dyDescent="0.25">
      <c r="A1298" s="15"/>
      <c r="B1298" s="127"/>
      <c r="C1298" s="128"/>
      <c r="D1298" s="75"/>
      <c r="E1298" s="75"/>
      <c r="F1298" s="75"/>
      <c r="G1298" s="34"/>
      <c r="H1298" s="15"/>
      <c r="I1298" s="120"/>
      <c r="J1298" s="3"/>
    </row>
    <row r="1299" spans="1:10" ht="15.75" x14ac:dyDescent="0.25">
      <c r="A1299" s="15"/>
      <c r="B1299" s="127"/>
      <c r="C1299" s="128"/>
      <c r="D1299" s="75"/>
      <c r="E1299" s="75"/>
      <c r="F1299" s="75"/>
      <c r="G1299" s="34"/>
      <c r="H1299" s="15"/>
      <c r="I1299" s="120"/>
      <c r="J1299" s="3"/>
    </row>
    <row r="1300" spans="1:10" s="236" customFormat="1" ht="22.5" customHeight="1" x14ac:dyDescent="0.25">
      <c r="A1300" s="297" t="s">
        <v>156</v>
      </c>
      <c r="B1300" s="429" t="s">
        <v>360</v>
      </c>
      <c r="C1300" s="429"/>
      <c r="D1300" s="429"/>
      <c r="E1300" s="429"/>
      <c r="F1300" s="429"/>
      <c r="G1300" s="429"/>
      <c r="H1300" s="301" t="s">
        <v>82</v>
      </c>
      <c r="I1300" s="298">
        <f>F1312</f>
        <v>4.45</v>
      </c>
      <c r="J1300" s="235"/>
    </row>
    <row r="1301" spans="1:10" s="236" customFormat="1" ht="15.75" x14ac:dyDescent="0.25">
      <c r="A1301" s="239"/>
      <c r="B1301" s="232"/>
      <c r="C1301" s="233"/>
      <c r="D1301" s="75"/>
      <c r="E1301" s="75"/>
      <c r="F1301" s="75"/>
      <c r="G1301" s="255"/>
      <c r="H1301" s="239"/>
      <c r="I1301" s="274"/>
      <c r="J1301" s="235"/>
    </row>
    <row r="1302" spans="1:10" s="236" customFormat="1" ht="15.75" x14ac:dyDescent="0.25">
      <c r="A1302" s="239"/>
      <c r="B1302" s="446" t="s">
        <v>16</v>
      </c>
      <c r="C1302" s="447"/>
      <c r="D1302" s="447"/>
      <c r="E1302" s="447"/>
      <c r="F1302" s="447"/>
      <c r="G1302" s="448"/>
      <c r="H1302" s="239"/>
      <c r="I1302" s="274"/>
      <c r="J1302" s="235"/>
    </row>
    <row r="1303" spans="1:10" s="236" customFormat="1" ht="15.75" x14ac:dyDescent="0.25">
      <c r="A1303" s="239"/>
      <c r="B1303" s="449"/>
      <c r="C1303" s="450"/>
      <c r="D1303" s="450"/>
      <c r="E1303" s="450"/>
      <c r="F1303" s="450"/>
      <c r="G1303" s="451"/>
      <c r="H1303" s="239"/>
      <c r="I1303" s="274"/>
      <c r="J1303" s="235"/>
    </row>
    <row r="1304" spans="1:10" s="236" customFormat="1" ht="15.75" x14ac:dyDescent="0.25">
      <c r="A1304" s="239"/>
      <c r="B1304" s="422" t="s">
        <v>356</v>
      </c>
      <c r="C1304" s="423"/>
      <c r="D1304" s="423"/>
      <c r="E1304" s="423"/>
      <c r="F1304" s="423"/>
      <c r="G1304" s="424"/>
      <c r="H1304" s="239"/>
      <c r="I1304" s="274"/>
      <c r="J1304" s="235"/>
    </row>
    <row r="1305" spans="1:10" s="236" customFormat="1" ht="15.75" x14ac:dyDescent="0.25">
      <c r="A1305" s="239"/>
      <c r="B1305" s="242"/>
      <c r="C1305" s="242"/>
      <c r="D1305" s="320">
        <v>6.95</v>
      </c>
      <c r="E1305" s="319" t="s">
        <v>82</v>
      </c>
      <c r="F1305" s="242"/>
      <c r="G1305" s="242"/>
      <c r="H1305" s="239"/>
      <c r="I1305" s="274"/>
      <c r="J1305" s="235"/>
    </row>
    <row r="1306" spans="1:10" s="236" customFormat="1" ht="15.75" x14ac:dyDescent="0.25">
      <c r="A1306" s="239"/>
      <c r="B1306" s="303"/>
      <c r="C1306" s="304"/>
      <c r="D1306" s="304"/>
      <c r="E1306" s="304"/>
      <c r="F1306" s="304"/>
      <c r="G1306" s="305"/>
      <c r="H1306" s="239"/>
      <c r="I1306" s="274"/>
      <c r="J1306" s="235"/>
    </row>
    <row r="1307" spans="1:10" s="236" customFormat="1" ht="15.75" x14ac:dyDescent="0.25">
      <c r="A1307" s="239"/>
      <c r="B1307" s="425" t="s">
        <v>30</v>
      </c>
      <c r="C1307" s="452"/>
      <c r="D1307" s="452"/>
      <c r="E1307" s="306">
        <v>2.5</v>
      </c>
      <c r="F1307" s="307" t="s">
        <v>82</v>
      </c>
      <c r="G1307" s="308"/>
      <c r="H1307" s="239"/>
      <c r="I1307" s="274"/>
      <c r="J1307" s="235"/>
    </row>
    <row r="1308" spans="1:10" s="236" customFormat="1" ht="15.75" x14ac:dyDescent="0.25">
      <c r="A1308" s="239"/>
      <c r="B1308" s="453"/>
      <c r="C1308" s="454"/>
      <c r="D1308" s="454"/>
      <c r="E1308" s="454"/>
      <c r="F1308" s="454"/>
      <c r="G1308" s="455"/>
      <c r="H1308" s="239"/>
      <c r="I1308" s="274"/>
      <c r="J1308" s="235"/>
    </row>
    <row r="1309" spans="1:10" s="236" customFormat="1" ht="15.75" x14ac:dyDescent="0.25">
      <c r="A1309" s="239"/>
      <c r="B1309" s="309" t="s">
        <v>17</v>
      </c>
      <c r="C1309" s="322"/>
      <c r="D1309" s="322"/>
      <c r="E1309" s="322"/>
      <c r="F1309" s="322"/>
      <c r="G1309" s="311"/>
      <c r="H1309" s="239"/>
      <c r="I1309" s="274"/>
      <c r="J1309" s="235"/>
    </row>
    <row r="1310" spans="1:10" s="236" customFormat="1" ht="15.75" x14ac:dyDescent="0.25">
      <c r="A1310" s="239"/>
      <c r="B1310" s="312"/>
      <c r="C1310" s="313">
        <f>D1305</f>
        <v>6.95</v>
      </c>
      <c r="D1310" s="314" t="s">
        <v>18</v>
      </c>
      <c r="E1310" s="313">
        <f>E1307</f>
        <v>2.5</v>
      </c>
      <c r="F1310" s="314" t="s">
        <v>19</v>
      </c>
      <c r="G1310" s="313">
        <f>C1310-E1310</f>
        <v>4.45</v>
      </c>
      <c r="H1310" s="239"/>
      <c r="I1310" s="274"/>
      <c r="J1310" s="235"/>
    </row>
    <row r="1311" spans="1:10" s="236" customFormat="1" ht="15.75" x14ac:dyDescent="0.25">
      <c r="A1311" s="239"/>
      <c r="B1311" s="312"/>
      <c r="C1311" s="315"/>
      <c r="D1311" s="315"/>
      <c r="E1311" s="315"/>
      <c r="F1311" s="315"/>
      <c r="G1311" s="316"/>
      <c r="H1311" s="239"/>
      <c r="I1311" s="274"/>
      <c r="J1311" s="235"/>
    </row>
    <row r="1312" spans="1:10" s="236" customFormat="1" ht="15.75" x14ac:dyDescent="0.25">
      <c r="A1312" s="239"/>
      <c r="B1312" s="427" t="s">
        <v>362</v>
      </c>
      <c r="C1312" s="428"/>
      <c r="D1312" s="428"/>
      <c r="E1312" s="428"/>
      <c r="F1312" s="317">
        <f>G1310</f>
        <v>4.45</v>
      </c>
      <c r="G1312" s="322" t="s">
        <v>82</v>
      </c>
      <c r="H1312" s="239"/>
      <c r="I1312" s="274"/>
      <c r="J1312" s="235"/>
    </row>
    <row r="1313" spans="1:10" s="236" customFormat="1" ht="15.75" x14ac:dyDescent="0.25">
      <c r="A1313" s="239"/>
      <c r="B1313" s="232"/>
      <c r="C1313" s="233"/>
      <c r="D1313" s="75"/>
      <c r="E1313" s="75"/>
      <c r="F1313" s="75"/>
      <c r="G1313" s="255"/>
      <c r="H1313" s="239"/>
      <c r="I1313" s="274"/>
      <c r="J1313" s="235"/>
    </row>
    <row r="1314" spans="1:10" s="236" customFormat="1" ht="15.75" x14ac:dyDescent="0.25">
      <c r="A1314" s="239"/>
      <c r="B1314" s="232"/>
      <c r="C1314" s="233"/>
      <c r="D1314" s="75"/>
      <c r="E1314" s="75"/>
      <c r="F1314" s="75"/>
      <c r="G1314" s="255"/>
      <c r="H1314" s="239"/>
      <c r="I1314" s="274"/>
      <c r="J1314" s="235"/>
    </row>
    <row r="1315" spans="1:10" s="236" customFormat="1" ht="15.75" x14ac:dyDescent="0.25">
      <c r="A1315" s="239"/>
      <c r="B1315" s="232"/>
      <c r="C1315" s="233"/>
      <c r="D1315" s="75"/>
      <c r="E1315" s="75"/>
      <c r="F1315" s="75"/>
      <c r="G1315" s="255"/>
      <c r="H1315" s="239"/>
      <c r="I1315" s="274"/>
      <c r="J1315" s="235"/>
    </row>
    <row r="1316" spans="1:10" s="236" customFormat="1" ht="15.75" x14ac:dyDescent="0.25">
      <c r="A1316" s="239"/>
      <c r="B1316" s="232"/>
      <c r="C1316" s="233"/>
      <c r="D1316" s="75"/>
      <c r="E1316" s="75"/>
      <c r="F1316" s="75"/>
      <c r="G1316" s="255"/>
      <c r="H1316" s="239"/>
      <c r="I1316" s="274"/>
      <c r="J1316" s="235"/>
    </row>
    <row r="1317" spans="1:10" s="236" customFormat="1" ht="15.75" x14ac:dyDescent="0.25">
      <c r="A1317" s="239"/>
      <c r="B1317" s="232"/>
      <c r="C1317" s="233"/>
      <c r="D1317" s="75"/>
      <c r="E1317" s="75"/>
      <c r="F1317" s="75"/>
      <c r="G1317" s="255"/>
      <c r="H1317" s="239"/>
      <c r="I1317" s="274"/>
      <c r="J1317" s="235"/>
    </row>
    <row r="1318" spans="1:10" s="236" customFormat="1" ht="15.75" x14ac:dyDescent="0.25">
      <c r="A1318" s="239"/>
      <c r="B1318" s="232"/>
      <c r="C1318" s="233"/>
      <c r="D1318" s="75"/>
      <c r="E1318" s="75"/>
      <c r="F1318" s="75"/>
      <c r="G1318" s="255"/>
      <c r="H1318" s="239"/>
      <c r="I1318" s="274"/>
      <c r="J1318" s="235"/>
    </row>
    <row r="1319" spans="1:10" s="236" customFormat="1" ht="15.75" x14ac:dyDescent="0.25">
      <c r="A1319" s="239"/>
      <c r="B1319" s="232"/>
      <c r="C1319" s="233"/>
      <c r="D1319" s="75"/>
      <c r="E1319" s="75"/>
      <c r="F1319" s="75"/>
      <c r="G1319" s="255"/>
      <c r="H1319" s="239"/>
      <c r="I1319" s="274"/>
      <c r="J1319" s="235"/>
    </row>
    <row r="1320" spans="1:10" s="236" customFormat="1" ht="15.75" x14ac:dyDescent="0.25">
      <c r="A1320" s="239"/>
      <c r="B1320" s="232"/>
      <c r="C1320" s="233"/>
      <c r="D1320" s="75"/>
      <c r="E1320" s="75"/>
      <c r="F1320" s="75"/>
      <c r="G1320" s="255"/>
      <c r="H1320" s="239"/>
      <c r="I1320" s="274"/>
      <c r="J1320" s="235"/>
    </row>
    <row r="1321" spans="1:10" s="236" customFormat="1" ht="15.75" x14ac:dyDescent="0.25">
      <c r="A1321" s="239"/>
      <c r="B1321" s="232"/>
      <c r="C1321" s="233"/>
      <c r="D1321" s="75"/>
      <c r="E1321" s="75"/>
      <c r="F1321" s="75"/>
      <c r="G1321" s="255"/>
      <c r="H1321" s="239"/>
      <c r="I1321" s="274"/>
      <c r="J1321" s="235"/>
    </row>
    <row r="1322" spans="1:10" s="236" customFormat="1" ht="15.75" x14ac:dyDescent="0.25">
      <c r="A1322" s="239"/>
      <c r="B1322" s="232"/>
      <c r="C1322" s="233"/>
      <c r="D1322" s="75"/>
      <c r="E1322" s="75"/>
      <c r="F1322" s="75"/>
      <c r="G1322" s="255"/>
      <c r="H1322" s="239"/>
      <c r="I1322" s="274"/>
      <c r="J1322" s="235"/>
    </row>
    <row r="1323" spans="1:10" s="236" customFormat="1" ht="15.75" x14ac:dyDescent="0.25">
      <c r="A1323" s="239"/>
      <c r="B1323" s="232"/>
      <c r="C1323" s="233"/>
      <c r="D1323" s="75"/>
      <c r="E1323" s="75"/>
      <c r="F1323" s="75"/>
      <c r="G1323" s="255"/>
      <c r="H1323" s="239"/>
      <c r="I1323" s="274"/>
      <c r="J1323" s="235"/>
    </row>
    <row r="1324" spans="1:10" s="236" customFormat="1" ht="15.75" x14ac:dyDescent="0.25">
      <c r="A1324" s="239"/>
      <c r="B1324" s="232"/>
      <c r="C1324" s="233"/>
      <c r="D1324" s="75"/>
      <c r="E1324" s="75"/>
      <c r="F1324" s="75"/>
      <c r="G1324" s="255"/>
      <c r="H1324" s="239"/>
      <c r="I1324" s="274"/>
      <c r="J1324" s="235"/>
    </row>
    <row r="1325" spans="1:10" s="236" customFormat="1" ht="15.75" x14ac:dyDescent="0.25">
      <c r="A1325" s="239"/>
      <c r="B1325" s="232"/>
      <c r="C1325" s="233"/>
      <c r="D1325" s="75"/>
      <c r="E1325" s="75"/>
      <c r="F1325" s="75"/>
      <c r="G1325" s="255"/>
      <c r="H1325" s="239"/>
      <c r="I1325" s="274"/>
      <c r="J1325" s="235"/>
    </row>
    <row r="1326" spans="1:10" ht="22.5" customHeight="1" x14ac:dyDescent="0.25">
      <c r="A1326" s="297" t="s">
        <v>158</v>
      </c>
      <c r="B1326" s="480" t="s">
        <v>157</v>
      </c>
      <c r="C1326" s="429"/>
      <c r="D1326" s="429"/>
      <c r="E1326" s="429"/>
      <c r="F1326" s="429"/>
      <c r="G1326" s="429"/>
      <c r="H1326" s="301" t="s">
        <v>82</v>
      </c>
      <c r="I1326" s="298">
        <f>F1338</f>
        <v>1.3399999999999999</v>
      </c>
      <c r="J1326" s="3"/>
    </row>
    <row r="1327" spans="1:10" ht="15.75" x14ac:dyDescent="0.25">
      <c r="A1327" s="15"/>
      <c r="B1327" s="127"/>
      <c r="C1327" s="128"/>
      <c r="D1327" s="75"/>
      <c r="E1327" s="75"/>
      <c r="F1327" s="75"/>
      <c r="G1327" s="34"/>
      <c r="H1327" s="15"/>
      <c r="I1327" s="120"/>
      <c r="J1327" s="3"/>
    </row>
    <row r="1328" spans="1:10" ht="15.75" x14ac:dyDescent="0.25">
      <c r="A1328" s="15"/>
      <c r="B1328" s="446" t="s">
        <v>16</v>
      </c>
      <c r="C1328" s="447"/>
      <c r="D1328" s="447"/>
      <c r="E1328" s="447"/>
      <c r="F1328" s="447"/>
      <c r="G1328" s="448"/>
      <c r="H1328" s="15"/>
      <c r="I1328" s="120"/>
      <c r="J1328" s="3"/>
    </row>
    <row r="1329" spans="1:10" ht="15.75" x14ac:dyDescent="0.25">
      <c r="A1329" s="15"/>
      <c r="B1329" s="449"/>
      <c r="C1329" s="450"/>
      <c r="D1329" s="450"/>
      <c r="E1329" s="450"/>
      <c r="F1329" s="450"/>
      <c r="G1329" s="451"/>
      <c r="H1329" s="15"/>
      <c r="I1329" s="120"/>
      <c r="J1329" s="3"/>
    </row>
    <row r="1330" spans="1:10" ht="15.75" x14ac:dyDescent="0.25">
      <c r="A1330" s="15"/>
      <c r="B1330" s="422" t="s">
        <v>363</v>
      </c>
      <c r="C1330" s="423"/>
      <c r="D1330" s="423"/>
      <c r="E1330" s="423"/>
      <c r="F1330" s="423"/>
      <c r="G1330" s="424"/>
      <c r="H1330" s="15"/>
      <c r="I1330" s="120"/>
      <c r="J1330" s="3"/>
    </row>
    <row r="1331" spans="1:10" ht="15.75" x14ac:dyDescent="0.25">
      <c r="A1331" s="15"/>
      <c r="B1331" s="242"/>
      <c r="C1331" s="242"/>
      <c r="D1331" s="320">
        <v>24.9</v>
      </c>
      <c r="E1331" s="319" t="s">
        <v>82</v>
      </c>
      <c r="F1331" s="242"/>
      <c r="G1331" s="242"/>
      <c r="H1331" s="15"/>
      <c r="I1331" s="120"/>
      <c r="J1331" s="3"/>
    </row>
    <row r="1332" spans="1:10" ht="15.75" x14ac:dyDescent="0.25">
      <c r="A1332" s="15"/>
      <c r="B1332" s="303"/>
      <c r="C1332" s="304"/>
      <c r="D1332" s="304"/>
      <c r="E1332" s="304"/>
      <c r="F1332" s="304"/>
      <c r="G1332" s="305"/>
      <c r="H1332" s="15"/>
      <c r="I1332" s="120"/>
      <c r="J1332" s="3"/>
    </row>
    <row r="1333" spans="1:10" ht="15.75" x14ac:dyDescent="0.25">
      <c r="A1333" s="15"/>
      <c r="B1333" s="425" t="s">
        <v>30</v>
      </c>
      <c r="C1333" s="452"/>
      <c r="D1333" s="452"/>
      <c r="E1333" s="306">
        <v>23.56</v>
      </c>
      <c r="F1333" s="307" t="s">
        <v>82</v>
      </c>
      <c r="G1333" s="308"/>
      <c r="H1333" s="15"/>
      <c r="I1333" s="120"/>
      <c r="J1333" s="3"/>
    </row>
    <row r="1334" spans="1:10" ht="15.75" x14ac:dyDescent="0.25">
      <c r="A1334" s="15"/>
      <c r="B1334" s="453"/>
      <c r="C1334" s="454"/>
      <c r="D1334" s="454"/>
      <c r="E1334" s="454"/>
      <c r="F1334" s="454"/>
      <c r="G1334" s="455"/>
      <c r="H1334" s="15"/>
      <c r="I1334" s="120"/>
      <c r="J1334" s="3"/>
    </row>
    <row r="1335" spans="1:10" ht="15.75" x14ac:dyDescent="0.25">
      <c r="A1335" s="15"/>
      <c r="B1335" s="309" t="s">
        <v>17</v>
      </c>
      <c r="C1335" s="322"/>
      <c r="D1335" s="322"/>
      <c r="E1335" s="322"/>
      <c r="F1335" s="322"/>
      <c r="G1335" s="311"/>
      <c r="H1335" s="15"/>
      <c r="I1335" s="120"/>
      <c r="J1335" s="3"/>
    </row>
    <row r="1336" spans="1:10" ht="15.75" x14ac:dyDescent="0.25">
      <c r="A1336" s="15"/>
      <c r="B1336" s="312"/>
      <c r="C1336" s="313">
        <f>D1331</f>
        <v>24.9</v>
      </c>
      <c r="D1336" s="314" t="s">
        <v>18</v>
      </c>
      <c r="E1336" s="313">
        <f>E1333</f>
        <v>23.56</v>
      </c>
      <c r="F1336" s="314" t="s">
        <v>19</v>
      </c>
      <c r="G1336" s="313">
        <f>C1336-E1336</f>
        <v>1.3399999999999999</v>
      </c>
      <c r="H1336" s="15"/>
      <c r="I1336" s="120"/>
      <c r="J1336" s="3"/>
    </row>
    <row r="1337" spans="1:10" ht="15.75" x14ac:dyDescent="0.25">
      <c r="A1337" s="15"/>
      <c r="B1337" s="312"/>
      <c r="C1337" s="315"/>
      <c r="D1337" s="315"/>
      <c r="E1337" s="315"/>
      <c r="F1337" s="315"/>
      <c r="G1337" s="316"/>
      <c r="H1337" s="15"/>
      <c r="I1337" s="120"/>
      <c r="J1337" s="3"/>
    </row>
    <row r="1338" spans="1:10" ht="15.75" x14ac:dyDescent="0.25">
      <c r="A1338" s="15"/>
      <c r="B1338" s="427" t="s">
        <v>364</v>
      </c>
      <c r="C1338" s="428"/>
      <c r="D1338" s="428"/>
      <c r="E1338" s="428"/>
      <c r="F1338" s="317">
        <f>G1336</f>
        <v>1.3399999999999999</v>
      </c>
      <c r="G1338" s="322" t="s">
        <v>82</v>
      </c>
      <c r="H1338" s="15"/>
      <c r="I1338" s="120"/>
      <c r="J1338" s="3"/>
    </row>
    <row r="1339" spans="1:10" ht="15.75" x14ac:dyDescent="0.25">
      <c r="A1339" s="15"/>
      <c r="B1339" s="127"/>
      <c r="C1339" s="128"/>
      <c r="D1339" s="75"/>
      <c r="E1339" s="75"/>
      <c r="F1339" s="75"/>
      <c r="G1339" s="34"/>
      <c r="H1339" s="15"/>
      <c r="I1339" s="120"/>
      <c r="J1339" s="3"/>
    </row>
    <row r="1340" spans="1:10" ht="15.75" x14ac:dyDescent="0.25">
      <c r="A1340" s="15"/>
      <c r="B1340" s="127"/>
      <c r="C1340" s="128"/>
      <c r="D1340" s="75"/>
      <c r="E1340" s="75"/>
      <c r="F1340" s="75"/>
      <c r="G1340" s="34"/>
      <c r="H1340" s="15"/>
      <c r="I1340" s="120"/>
      <c r="J1340" s="3"/>
    </row>
    <row r="1341" spans="1:10" ht="15.75" x14ac:dyDescent="0.25">
      <c r="A1341" s="15"/>
      <c r="B1341" s="127"/>
      <c r="C1341" s="128"/>
      <c r="D1341" s="75"/>
      <c r="E1341" s="75"/>
      <c r="F1341" s="75"/>
      <c r="G1341" s="34"/>
      <c r="H1341" s="15"/>
      <c r="I1341" s="120"/>
      <c r="J1341" s="3"/>
    </row>
    <row r="1342" spans="1:10" ht="15.75" x14ac:dyDescent="0.25">
      <c r="A1342" s="15"/>
      <c r="B1342" s="127"/>
      <c r="C1342" s="128"/>
      <c r="D1342" s="75"/>
      <c r="E1342" s="75"/>
      <c r="F1342" s="75"/>
      <c r="G1342" s="34"/>
      <c r="H1342" s="15"/>
      <c r="I1342" s="120"/>
      <c r="J1342" s="3"/>
    </row>
    <row r="1343" spans="1:10" ht="15.75" x14ac:dyDescent="0.25">
      <c r="A1343" s="15"/>
      <c r="B1343" s="127"/>
      <c r="C1343" s="128"/>
      <c r="D1343" s="75"/>
      <c r="E1343" s="75"/>
      <c r="F1343" s="75"/>
      <c r="G1343" s="34"/>
      <c r="H1343" s="15"/>
      <c r="I1343" s="120"/>
      <c r="J1343" s="3"/>
    </row>
    <row r="1344" spans="1:10" ht="15.75" x14ac:dyDescent="0.25">
      <c r="A1344" s="15"/>
      <c r="B1344" s="127"/>
      <c r="C1344" s="128"/>
      <c r="D1344" s="75"/>
      <c r="E1344" s="75"/>
      <c r="F1344" s="75"/>
      <c r="G1344" s="34"/>
      <c r="H1344" s="15"/>
      <c r="I1344" s="120"/>
      <c r="J1344" s="3"/>
    </row>
    <row r="1345" spans="1:10" ht="15.75" x14ac:dyDescent="0.25">
      <c r="A1345" s="15"/>
      <c r="B1345" s="127"/>
      <c r="C1345" s="128"/>
      <c r="D1345" s="75"/>
      <c r="E1345" s="75"/>
      <c r="F1345" s="75"/>
      <c r="G1345" s="34"/>
      <c r="H1345" s="15"/>
      <c r="I1345" s="120"/>
      <c r="J1345" s="3"/>
    </row>
    <row r="1346" spans="1:10" ht="15.75" x14ac:dyDescent="0.25">
      <c r="A1346" s="15"/>
      <c r="B1346" s="127"/>
      <c r="C1346" s="128"/>
      <c r="D1346" s="75"/>
      <c r="E1346" s="75"/>
      <c r="F1346" s="75"/>
      <c r="G1346" s="34"/>
      <c r="H1346" s="15"/>
      <c r="I1346" s="120"/>
      <c r="J1346" s="3"/>
    </row>
    <row r="1347" spans="1:10" ht="15.75" x14ac:dyDescent="0.25">
      <c r="A1347" s="15"/>
      <c r="B1347" s="127"/>
      <c r="C1347" s="128"/>
      <c r="D1347" s="75"/>
      <c r="E1347" s="75"/>
      <c r="F1347" s="75"/>
      <c r="G1347" s="34"/>
      <c r="H1347" s="15"/>
      <c r="I1347" s="120"/>
      <c r="J1347" s="3"/>
    </row>
    <row r="1348" spans="1:10" ht="15.75" x14ac:dyDescent="0.25">
      <c r="A1348" s="15"/>
      <c r="B1348" s="127"/>
      <c r="C1348" s="128"/>
      <c r="D1348" s="75"/>
      <c r="E1348" s="75"/>
      <c r="F1348" s="75"/>
      <c r="G1348" s="34"/>
      <c r="H1348" s="15"/>
      <c r="I1348" s="120"/>
      <c r="J1348" s="3"/>
    </row>
    <row r="1349" spans="1:10" ht="15.75" x14ac:dyDescent="0.25">
      <c r="A1349" s="15"/>
      <c r="B1349" s="127"/>
      <c r="C1349" s="128"/>
      <c r="D1349" s="75"/>
      <c r="E1349" s="75"/>
      <c r="F1349" s="75"/>
      <c r="G1349" s="34"/>
      <c r="H1349" s="15"/>
      <c r="I1349" s="120"/>
      <c r="J1349" s="3"/>
    </row>
    <row r="1350" spans="1:10" ht="15.75" x14ac:dyDescent="0.25">
      <c r="A1350" s="15"/>
      <c r="B1350" s="127"/>
      <c r="C1350" s="128"/>
      <c r="D1350" s="75"/>
      <c r="E1350" s="75"/>
      <c r="F1350" s="75"/>
      <c r="G1350" s="34"/>
      <c r="H1350" s="15"/>
      <c r="I1350" s="120"/>
      <c r="J1350" s="3"/>
    </row>
    <row r="1351" spans="1:10" ht="15.75" x14ac:dyDescent="0.25">
      <c r="A1351" s="15"/>
      <c r="B1351" s="127"/>
      <c r="C1351" s="128"/>
      <c r="D1351" s="75"/>
      <c r="E1351" s="75"/>
      <c r="F1351" s="75"/>
      <c r="G1351" s="34"/>
      <c r="H1351" s="15"/>
      <c r="I1351" s="120"/>
      <c r="J1351" s="3"/>
    </row>
    <row r="1352" spans="1:10" ht="31.5" hidden="1" customHeight="1" x14ac:dyDescent="0.25">
      <c r="A1352" s="84" t="s">
        <v>159</v>
      </c>
      <c r="B1352" s="481" t="s">
        <v>160</v>
      </c>
      <c r="C1352" s="482"/>
      <c r="D1352" s="482"/>
      <c r="E1352" s="482"/>
      <c r="F1352" s="482"/>
      <c r="G1352" s="482"/>
      <c r="H1352" s="84" t="s">
        <v>90</v>
      </c>
      <c r="I1352" s="162">
        <f>E1362</f>
        <v>0</v>
      </c>
      <c r="J1352" s="3"/>
    </row>
    <row r="1353" spans="1:10" ht="15.75" hidden="1" x14ac:dyDescent="0.25">
      <c r="A1353" s="85"/>
      <c r="B1353" s="127"/>
      <c r="C1353" s="128"/>
      <c r="D1353" s="75"/>
      <c r="E1353" s="75"/>
      <c r="F1353" s="75"/>
      <c r="G1353" s="34"/>
      <c r="H1353" s="85"/>
      <c r="I1353" s="86"/>
      <c r="J1353" s="3"/>
    </row>
    <row r="1354" spans="1:10" ht="15.75" hidden="1" x14ac:dyDescent="0.25">
      <c r="A1354" s="85"/>
      <c r="B1354" s="76" t="s">
        <v>154</v>
      </c>
      <c r="C1354" s="128"/>
      <c r="D1354" s="75"/>
      <c r="E1354" s="75"/>
      <c r="F1354" s="75"/>
      <c r="G1354" s="34"/>
      <c r="H1354" s="85"/>
      <c r="I1354" s="86"/>
      <c r="J1354" s="3"/>
    </row>
    <row r="1355" spans="1:10" ht="15.75" hidden="1" x14ac:dyDescent="0.25">
      <c r="A1355" s="85"/>
      <c r="B1355" s="127"/>
      <c r="C1355" s="128"/>
      <c r="D1355" s="75"/>
      <c r="E1355" s="75"/>
      <c r="F1355" s="75"/>
      <c r="G1355" s="34"/>
      <c r="H1355" s="85"/>
      <c r="I1355" s="86"/>
      <c r="J1355" s="3"/>
    </row>
    <row r="1356" spans="1:10" ht="15.75" hidden="1" x14ac:dyDescent="0.25">
      <c r="A1356" s="85"/>
      <c r="B1356" s="77" t="s">
        <v>130</v>
      </c>
      <c r="C1356" s="122"/>
      <c r="D1356" s="75"/>
      <c r="E1356" s="75"/>
      <c r="F1356" s="75"/>
      <c r="G1356" s="34"/>
      <c r="H1356" s="85"/>
      <c r="I1356" s="86"/>
      <c r="J1356" s="3"/>
    </row>
    <row r="1357" spans="1:10" ht="15.75" hidden="1" x14ac:dyDescent="0.25">
      <c r="A1357" s="85"/>
      <c r="B1357" s="77"/>
      <c r="C1357" s="122"/>
      <c r="D1357" s="75"/>
      <c r="E1357" s="75"/>
      <c r="F1357" s="75"/>
      <c r="G1357" s="34"/>
      <c r="H1357" s="85"/>
      <c r="I1357" s="86"/>
      <c r="J1357" s="3"/>
    </row>
    <row r="1358" spans="1:10" ht="15.75" hidden="1" x14ac:dyDescent="0.25">
      <c r="A1358" s="85"/>
      <c r="B1358" s="77" t="s">
        <v>163</v>
      </c>
      <c r="C1358" s="128"/>
      <c r="D1358" s="75"/>
      <c r="E1358" s="75"/>
      <c r="F1358" s="78">
        <v>0</v>
      </c>
      <c r="G1358" s="130" t="s">
        <v>165</v>
      </c>
      <c r="H1358" s="85"/>
      <c r="I1358" s="86"/>
      <c r="J1358" s="3"/>
    </row>
    <row r="1359" spans="1:10" ht="15.75" hidden="1" x14ac:dyDescent="0.25">
      <c r="A1359" s="85"/>
      <c r="B1359" s="79" t="s">
        <v>155</v>
      </c>
      <c r="C1359" s="80"/>
      <c r="D1359" s="80"/>
      <c r="E1359" s="80"/>
      <c r="F1359" s="81">
        <v>0</v>
      </c>
      <c r="G1359" s="130" t="s">
        <v>165</v>
      </c>
      <c r="H1359" s="85"/>
      <c r="I1359" s="86"/>
      <c r="J1359" s="3"/>
    </row>
    <row r="1360" spans="1:10" ht="15.75" hidden="1" x14ac:dyDescent="0.25">
      <c r="A1360" s="85"/>
      <c r="B1360" s="77" t="s">
        <v>164</v>
      </c>
      <c r="C1360" s="82"/>
      <c r="D1360" s="82"/>
      <c r="E1360" s="82"/>
      <c r="F1360" s="78">
        <v>0</v>
      </c>
      <c r="G1360" s="130" t="s">
        <v>165</v>
      </c>
      <c r="H1360" s="85"/>
      <c r="I1360" s="86"/>
      <c r="J1360" s="3"/>
    </row>
    <row r="1361" spans="1:10" ht="15.75" hidden="1" x14ac:dyDescent="0.25">
      <c r="A1361" s="85"/>
      <c r="B1361" s="83"/>
      <c r="C1361" s="128"/>
      <c r="D1361" s="74"/>
      <c r="E1361" s="128"/>
      <c r="F1361" s="75"/>
      <c r="G1361" s="34"/>
      <c r="H1361" s="85"/>
      <c r="I1361" s="86"/>
      <c r="J1361" s="3"/>
    </row>
    <row r="1362" spans="1:10" ht="15.75" hidden="1" x14ac:dyDescent="0.25">
      <c r="A1362" s="85"/>
      <c r="B1362" s="83" t="s">
        <v>168</v>
      </c>
      <c r="C1362" s="128"/>
      <c r="E1362" s="74">
        <f>SUM(F1360)</f>
        <v>0</v>
      </c>
      <c r="F1362" s="128" t="s">
        <v>165</v>
      </c>
      <c r="G1362" s="34"/>
      <c r="H1362" s="85"/>
      <c r="I1362" s="86"/>
      <c r="J1362" s="3"/>
    </row>
    <row r="1363" spans="1:10" ht="15.75" hidden="1" x14ac:dyDescent="0.25">
      <c r="A1363" s="85"/>
      <c r="B1363" s="127"/>
      <c r="C1363" s="128"/>
      <c r="D1363" s="75"/>
      <c r="E1363" s="75"/>
      <c r="F1363" s="75"/>
      <c r="G1363" s="34"/>
      <c r="H1363" s="85"/>
      <c r="I1363" s="86"/>
      <c r="J1363" s="3"/>
    </row>
    <row r="1364" spans="1:10" ht="15.75" hidden="1" x14ac:dyDescent="0.25">
      <c r="A1364" s="85"/>
      <c r="B1364" s="137"/>
      <c r="C1364" s="138"/>
      <c r="D1364" s="138"/>
      <c r="E1364" s="138"/>
      <c r="F1364" s="138"/>
      <c r="G1364" s="139"/>
      <c r="H1364" s="85"/>
      <c r="I1364" s="86"/>
      <c r="J1364" s="3"/>
    </row>
    <row r="1365" spans="1:10" ht="31.5" hidden="1" customHeight="1" x14ac:dyDescent="0.25">
      <c r="A1365" s="84" t="s">
        <v>161</v>
      </c>
      <c r="B1365" s="481" t="s">
        <v>162</v>
      </c>
      <c r="C1365" s="482"/>
      <c r="D1365" s="482"/>
      <c r="E1365" s="482"/>
      <c r="F1365" s="482"/>
      <c r="G1365" s="482"/>
      <c r="H1365" s="84" t="s">
        <v>90</v>
      </c>
      <c r="I1365" s="162">
        <f>E1375</f>
        <v>0</v>
      </c>
      <c r="J1365" s="3"/>
    </row>
    <row r="1366" spans="1:10" ht="15.75" hidden="1" x14ac:dyDescent="0.25">
      <c r="A1366" s="85"/>
      <c r="B1366" s="127"/>
      <c r="C1366" s="128"/>
      <c r="D1366" s="75"/>
      <c r="E1366" s="75"/>
      <c r="F1366" s="75"/>
      <c r="G1366" s="34"/>
      <c r="H1366" s="85"/>
      <c r="I1366" s="86"/>
      <c r="J1366" s="3"/>
    </row>
    <row r="1367" spans="1:10" ht="15.75" hidden="1" x14ac:dyDescent="0.25">
      <c r="A1367" s="85"/>
      <c r="B1367" s="76" t="s">
        <v>154</v>
      </c>
      <c r="C1367" s="128"/>
      <c r="D1367" s="75"/>
      <c r="E1367" s="75"/>
      <c r="F1367" s="75"/>
      <c r="G1367" s="34"/>
      <c r="H1367" s="85"/>
      <c r="I1367" s="86"/>
      <c r="J1367" s="3"/>
    </row>
    <row r="1368" spans="1:10" ht="15.75" hidden="1" x14ac:dyDescent="0.25">
      <c r="A1368" s="85"/>
      <c r="B1368" s="127"/>
      <c r="C1368" s="128"/>
      <c r="D1368" s="75"/>
      <c r="E1368" s="75"/>
      <c r="F1368" s="75"/>
      <c r="G1368" s="34"/>
      <c r="H1368" s="85"/>
      <c r="I1368" s="86"/>
      <c r="J1368" s="3"/>
    </row>
    <row r="1369" spans="1:10" ht="15.75" hidden="1" x14ac:dyDescent="0.25">
      <c r="A1369" s="15"/>
      <c r="B1369" s="77" t="s">
        <v>130</v>
      </c>
      <c r="C1369" s="122"/>
      <c r="D1369" s="75"/>
      <c r="E1369" s="75"/>
      <c r="F1369" s="75"/>
      <c r="G1369" s="34"/>
      <c r="H1369" s="15"/>
      <c r="I1369" s="120"/>
      <c r="J1369" s="3"/>
    </row>
    <row r="1370" spans="1:10" ht="15.75" hidden="1" x14ac:dyDescent="0.25">
      <c r="A1370" s="15"/>
      <c r="B1370" s="77"/>
      <c r="C1370" s="122"/>
      <c r="D1370" s="75"/>
      <c r="E1370" s="75"/>
      <c r="F1370" s="75"/>
      <c r="G1370" s="34"/>
      <c r="H1370" s="15"/>
      <c r="I1370" s="120"/>
      <c r="J1370" s="3"/>
    </row>
    <row r="1371" spans="1:10" ht="15.75" hidden="1" x14ac:dyDescent="0.25">
      <c r="A1371" s="15"/>
      <c r="B1371" s="77" t="s">
        <v>163</v>
      </c>
      <c r="C1371" s="128"/>
      <c r="D1371" s="75"/>
      <c r="E1371" s="75"/>
      <c r="F1371" s="78">
        <v>0</v>
      </c>
      <c r="G1371" s="130" t="s">
        <v>165</v>
      </c>
      <c r="H1371" s="15"/>
      <c r="I1371" s="120"/>
      <c r="J1371" s="3"/>
    </row>
    <row r="1372" spans="1:10" ht="15.75" hidden="1" x14ac:dyDescent="0.25">
      <c r="A1372" s="15"/>
      <c r="B1372" s="79" t="s">
        <v>155</v>
      </c>
      <c r="C1372" s="80"/>
      <c r="D1372" s="80"/>
      <c r="E1372" s="80"/>
      <c r="F1372" s="81">
        <v>0</v>
      </c>
      <c r="G1372" s="130" t="s">
        <v>165</v>
      </c>
      <c r="H1372" s="15"/>
      <c r="I1372" s="120"/>
      <c r="J1372" s="3"/>
    </row>
    <row r="1373" spans="1:10" ht="15.75" hidden="1" x14ac:dyDescent="0.25">
      <c r="A1373" s="15"/>
      <c r="B1373" s="77" t="s">
        <v>169</v>
      </c>
      <c r="C1373" s="82"/>
      <c r="D1373" s="82"/>
      <c r="E1373" s="82"/>
      <c r="F1373" s="78">
        <v>0</v>
      </c>
      <c r="G1373" s="130" t="s">
        <v>165</v>
      </c>
      <c r="H1373" s="15"/>
      <c r="I1373" s="120"/>
      <c r="J1373" s="3"/>
    </row>
    <row r="1374" spans="1:10" ht="15.75" hidden="1" x14ac:dyDescent="0.25">
      <c r="A1374" s="15"/>
      <c r="B1374" s="83"/>
      <c r="C1374" s="128"/>
      <c r="D1374" s="74"/>
      <c r="E1374" s="128"/>
      <c r="F1374" s="75"/>
      <c r="G1374" s="34"/>
      <c r="H1374" s="15"/>
      <c r="I1374" s="120"/>
      <c r="J1374" s="3"/>
    </row>
    <row r="1375" spans="1:10" ht="15.75" hidden="1" x14ac:dyDescent="0.25">
      <c r="A1375" s="15"/>
      <c r="B1375" s="83" t="s">
        <v>168</v>
      </c>
      <c r="C1375" s="128"/>
      <c r="E1375" s="74">
        <f>SUM(F1373)</f>
        <v>0</v>
      </c>
      <c r="F1375" s="128" t="s">
        <v>165</v>
      </c>
      <c r="G1375" s="34"/>
      <c r="H1375" s="15"/>
      <c r="I1375" s="120"/>
      <c r="J1375" s="3"/>
    </row>
    <row r="1376" spans="1:10" ht="15.75" hidden="1" x14ac:dyDescent="0.25">
      <c r="A1376" s="15"/>
      <c r="B1376" s="127"/>
      <c r="C1376" s="128"/>
      <c r="D1376" s="75"/>
      <c r="E1376" s="75"/>
      <c r="F1376" s="75"/>
      <c r="G1376" s="34"/>
      <c r="H1376" s="15"/>
      <c r="I1376" s="120"/>
      <c r="J1376" s="3"/>
    </row>
    <row r="1377" spans="1:10" ht="15.75" hidden="1" x14ac:dyDescent="0.25">
      <c r="A1377" s="15"/>
      <c r="B1377" s="127"/>
      <c r="C1377" s="128"/>
      <c r="D1377" s="75"/>
      <c r="E1377" s="75"/>
      <c r="F1377" s="75"/>
      <c r="G1377" s="34"/>
      <c r="H1377" s="15"/>
      <c r="I1377" s="120"/>
      <c r="J1377" s="3"/>
    </row>
    <row r="1378" spans="1:10" ht="22.5" customHeight="1" x14ac:dyDescent="0.25">
      <c r="A1378" s="297" t="s">
        <v>125</v>
      </c>
      <c r="B1378" s="429" t="s">
        <v>124</v>
      </c>
      <c r="C1378" s="429"/>
      <c r="D1378" s="429"/>
      <c r="E1378" s="429"/>
      <c r="F1378" s="429"/>
      <c r="G1378" s="429"/>
      <c r="H1378" s="301" t="s">
        <v>90</v>
      </c>
      <c r="I1378" s="298">
        <f>F1390</f>
        <v>1</v>
      </c>
      <c r="J1378" s="3"/>
    </row>
    <row r="1379" spans="1:10" ht="15.75" x14ac:dyDescent="0.25">
      <c r="A1379" s="15"/>
      <c r="B1379" s="127"/>
      <c r="C1379" s="128"/>
      <c r="D1379" s="75"/>
      <c r="E1379" s="75"/>
      <c r="F1379" s="75"/>
      <c r="G1379" s="34"/>
      <c r="H1379" s="15"/>
      <c r="I1379" s="120"/>
      <c r="J1379" s="3"/>
    </row>
    <row r="1380" spans="1:10" ht="15.75" x14ac:dyDescent="0.25">
      <c r="A1380" s="15"/>
      <c r="B1380" s="446" t="s">
        <v>16</v>
      </c>
      <c r="C1380" s="447"/>
      <c r="D1380" s="447"/>
      <c r="E1380" s="447"/>
      <c r="F1380" s="447"/>
      <c r="G1380" s="448"/>
      <c r="H1380" s="15"/>
      <c r="I1380" s="120"/>
      <c r="J1380" s="3"/>
    </row>
    <row r="1381" spans="1:10" ht="15.75" x14ac:dyDescent="0.25">
      <c r="A1381" s="15"/>
      <c r="B1381" s="449"/>
      <c r="C1381" s="450"/>
      <c r="D1381" s="450"/>
      <c r="E1381" s="450"/>
      <c r="F1381" s="450"/>
      <c r="G1381" s="451"/>
      <c r="H1381" s="15"/>
      <c r="I1381" s="120"/>
      <c r="J1381" s="3"/>
    </row>
    <row r="1382" spans="1:10" ht="15.75" x14ac:dyDescent="0.25">
      <c r="A1382" s="15"/>
      <c r="B1382" s="422" t="s">
        <v>365</v>
      </c>
      <c r="C1382" s="423"/>
      <c r="D1382" s="423"/>
      <c r="E1382" s="423"/>
      <c r="F1382" s="423"/>
      <c r="G1382" s="424"/>
      <c r="H1382" s="15"/>
      <c r="I1382" s="120"/>
      <c r="J1382" s="3"/>
    </row>
    <row r="1383" spans="1:10" ht="15.75" x14ac:dyDescent="0.25">
      <c r="A1383" s="15"/>
      <c r="B1383" s="242"/>
      <c r="C1383" s="242"/>
      <c r="D1383" s="320">
        <v>11</v>
      </c>
      <c r="E1383" s="319" t="s">
        <v>6</v>
      </c>
      <c r="F1383" s="242"/>
      <c r="G1383" s="242"/>
      <c r="H1383" s="15"/>
      <c r="I1383" s="120"/>
      <c r="J1383" s="3"/>
    </row>
    <row r="1384" spans="1:10" ht="15.75" x14ac:dyDescent="0.25">
      <c r="A1384" s="15"/>
      <c r="B1384" s="303"/>
      <c r="C1384" s="304"/>
      <c r="D1384" s="304"/>
      <c r="E1384" s="304"/>
      <c r="F1384" s="304"/>
      <c r="G1384" s="305"/>
      <c r="H1384" s="15"/>
      <c r="I1384" s="120"/>
      <c r="J1384" s="3"/>
    </row>
    <row r="1385" spans="1:10" ht="15.75" x14ac:dyDescent="0.25">
      <c r="A1385" s="15"/>
      <c r="B1385" s="425" t="s">
        <v>30</v>
      </c>
      <c r="C1385" s="452"/>
      <c r="D1385" s="452"/>
      <c r="E1385" s="306">
        <v>10</v>
      </c>
      <c r="F1385" s="307" t="s">
        <v>6</v>
      </c>
      <c r="G1385" s="308"/>
      <c r="H1385" s="15"/>
      <c r="I1385" s="120"/>
      <c r="J1385" s="3"/>
    </row>
    <row r="1386" spans="1:10" ht="15.75" x14ac:dyDescent="0.25">
      <c r="A1386" s="15"/>
      <c r="B1386" s="453"/>
      <c r="C1386" s="454"/>
      <c r="D1386" s="454"/>
      <c r="E1386" s="454"/>
      <c r="F1386" s="454"/>
      <c r="G1386" s="455"/>
      <c r="H1386" s="15"/>
      <c r="I1386" s="120"/>
      <c r="J1386" s="3"/>
    </row>
    <row r="1387" spans="1:10" ht="15.75" x14ac:dyDescent="0.25">
      <c r="A1387" s="15"/>
      <c r="B1387" s="309" t="s">
        <v>17</v>
      </c>
      <c r="C1387" s="322"/>
      <c r="D1387" s="322"/>
      <c r="E1387" s="322"/>
      <c r="F1387" s="322"/>
      <c r="G1387" s="311"/>
      <c r="H1387" s="15"/>
      <c r="I1387" s="120"/>
      <c r="J1387" s="3"/>
    </row>
    <row r="1388" spans="1:10" ht="15.75" x14ac:dyDescent="0.25">
      <c r="A1388" s="15"/>
      <c r="B1388" s="312"/>
      <c r="C1388" s="313">
        <f>D1383</f>
        <v>11</v>
      </c>
      <c r="D1388" s="314" t="s">
        <v>18</v>
      </c>
      <c r="E1388" s="313">
        <f>E1385</f>
        <v>10</v>
      </c>
      <c r="F1388" s="314" t="s">
        <v>19</v>
      </c>
      <c r="G1388" s="313">
        <f>C1388-E1388</f>
        <v>1</v>
      </c>
      <c r="H1388" s="15"/>
      <c r="I1388" s="120"/>
      <c r="J1388" s="3"/>
    </row>
    <row r="1389" spans="1:10" ht="15.75" x14ac:dyDescent="0.25">
      <c r="A1389" s="15"/>
      <c r="B1389" s="312"/>
      <c r="C1389" s="315"/>
      <c r="D1389" s="315"/>
      <c r="E1389" s="315"/>
      <c r="F1389" s="315"/>
      <c r="G1389" s="316"/>
      <c r="H1389" s="15"/>
      <c r="I1389" s="120"/>
      <c r="J1389" s="3"/>
    </row>
    <row r="1390" spans="1:10" ht="15.75" x14ac:dyDescent="0.25">
      <c r="A1390" s="15"/>
      <c r="B1390" s="427" t="s">
        <v>366</v>
      </c>
      <c r="C1390" s="428"/>
      <c r="D1390" s="428"/>
      <c r="E1390" s="428"/>
      <c r="F1390" s="317">
        <f>G1388</f>
        <v>1</v>
      </c>
      <c r="G1390" s="322" t="s">
        <v>6</v>
      </c>
      <c r="H1390" s="15"/>
      <c r="I1390" s="15"/>
      <c r="J1390" s="3"/>
    </row>
    <row r="1391" spans="1:10" s="236" customFormat="1" ht="15.75" x14ac:dyDescent="0.25">
      <c r="A1391" s="239"/>
      <c r="B1391" s="427"/>
      <c r="C1391" s="428"/>
      <c r="D1391" s="428"/>
      <c r="E1391" s="428"/>
      <c r="F1391" s="428"/>
      <c r="G1391" s="508"/>
      <c r="H1391" s="239"/>
      <c r="I1391" s="239"/>
      <c r="J1391" s="235"/>
    </row>
    <row r="1392" spans="1:10" s="236" customFormat="1" ht="15.75" x14ac:dyDescent="0.25">
      <c r="A1392" s="239"/>
      <c r="B1392" s="427"/>
      <c r="C1392" s="428"/>
      <c r="D1392" s="428"/>
      <c r="E1392" s="428"/>
      <c r="F1392" s="428"/>
      <c r="G1392" s="508"/>
      <c r="H1392" s="239"/>
      <c r="I1392" s="239"/>
      <c r="J1392" s="235"/>
    </row>
    <row r="1393" spans="1:10" ht="15.75" x14ac:dyDescent="0.25">
      <c r="A1393" s="15"/>
      <c r="B1393" s="134"/>
      <c r="C1393" s="46"/>
      <c r="D1393" s="46"/>
      <c r="E1393" s="46"/>
      <c r="F1393" s="46"/>
      <c r="G1393" s="118"/>
      <c r="H1393" s="15"/>
      <c r="I1393" s="15"/>
      <c r="J1393" s="3"/>
    </row>
    <row r="1394" spans="1:10" ht="15.75" x14ac:dyDescent="0.25">
      <c r="A1394" s="15"/>
      <c r="B1394" s="134"/>
      <c r="C1394" s="46"/>
      <c r="D1394" s="46"/>
      <c r="E1394" s="46"/>
      <c r="F1394" s="46"/>
      <c r="G1394" s="118"/>
      <c r="H1394" s="15"/>
      <c r="I1394" s="15"/>
      <c r="J1394" s="3"/>
    </row>
    <row r="1395" spans="1:10" ht="15.75" x14ac:dyDescent="0.25">
      <c r="A1395" s="15"/>
      <c r="B1395" s="134"/>
      <c r="C1395" s="46"/>
      <c r="D1395" s="46"/>
      <c r="E1395" s="46"/>
      <c r="F1395" s="46"/>
      <c r="G1395" s="118"/>
      <c r="H1395" s="15"/>
      <c r="I1395" s="15"/>
      <c r="J1395" s="3"/>
    </row>
    <row r="1396" spans="1:10" ht="15.75" x14ac:dyDescent="0.25">
      <c r="A1396" s="15"/>
      <c r="B1396" s="134"/>
      <c r="C1396" s="46"/>
      <c r="D1396" s="46"/>
      <c r="E1396" s="46"/>
      <c r="F1396" s="46"/>
      <c r="G1396" s="118"/>
      <c r="H1396" s="15"/>
      <c r="I1396" s="15"/>
      <c r="J1396" s="3"/>
    </row>
    <row r="1397" spans="1:10" ht="15.75" x14ac:dyDescent="0.25">
      <c r="A1397" s="15"/>
      <c r="B1397" s="134"/>
      <c r="C1397" s="46"/>
      <c r="D1397" s="46"/>
      <c r="E1397" s="46"/>
      <c r="F1397" s="46"/>
      <c r="G1397" s="118"/>
      <c r="H1397" s="15"/>
      <c r="I1397" s="15"/>
      <c r="J1397" s="3"/>
    </row>
    <row r="1398" spans="1:10" s="236" customFormat="1" ht="15.75" x14ac:dyDescent="0.25">
      <c r="A1398" s="239"/>
      <c r="B1398" s="218"/>
      <c r="C1398" s="264"/>
      <c r="D1398" s="264"/>
      <c r="E1398" s="264"/>
      <c r="F1398" s="264"/>
      <c r="G1398" s="229"/>
      <c r="H1398" s="239"/>
      <c r="I1398" s="239"/>
      <c r="J1398" s="235"/>
    </row>
    <row r="1399" spans="1:10" s="236" customFormat="1" ht="15.75" x14ac:dyDescent="0.25">
      <c r="A1399" s="239"/>
      <c r="B1399" s="218"/>
      <c r="C1399" s="264"/>
      <c r="D1399" s="264"/>
      <c r="E1399" s="264"/>
      <c r="F1399" s="264"/>
      <c r="G1399" s="229"/>
      <c r="H1399" s="239"/>
      <c r="I1399" s="239"/>
      <c r="J1399" s="235"/>
    </row>
    <row r="1400" spans="1:10" s="236" customFormat="1" ht="15.75" x14ac:dyDescent="0.25">
      <c r="A1400" s="239"/>
      <c r="B1400" s="218"/>
      <c r="C1400" s="264"/>
      <c r="D1400" s="264"/>
      <c r="E1400" s="264"/>
      <c r="F1400" s="264"/>
      <c r="G1400" s="229"/>
      <c r="H1400" s="239"/>
      <c r="I1400" s="239"/>
      <c r="J1400" s="235"/>
    </row>
    <row r="1401" spans="1:10" s="236" customFormat="1" ht="15.75" x14ac:dyDescent="0.25">
      <c r="A1401" s="239"/>
      <c r="B1401" s="218"/>
      <c r="C1401" s="264"/>
      <c r="D1401" s="264"/>
      <c r="E1401" s="264"/>
      <c r="F1401" s="264"/>
      <c r="G1401" s="229"/>
      <c r="H1401" s="239"/>
      <c r="I1401" s="239"/>
      <c r="J1401" s="235"/>
    </row>
    <row r="1402" spans="1:10" ht="15.75" x14ac:dyDescent="0.25">
      <c r="A1402" s="15"/>
      <c r="B1402" s="134"/>
      <c r="C1402" s="46"/>
      <c r="D1402" s="46"/>
      <c r="E1402" s="46"/>
      <c r="F1402" s="46"/>
      <c r="G1402" s="118"/>
      <c r="H1402" s="15"/>
      <c r="I1402" s="15"/>
      <c r="J1402" s="3"/>
    </row>
    <row r="1403" spans="1:10" ht="15.75" x14ac:dyDescent="0.25">
      <c r="A1403" s="15"/>
      <c r="B1403" s="134"/>
      <c r="C1403" s="46"/>
      <c r="D1403" s="46"/>
      <c r="E1403" s="46"/>
      <c r="F1403" s="46"/>
      <c r="G1403" s="118"/>
      <c r="H1403" s="15"/>
      <c r="I1403" s="15"/>
      <c r="J1403" s="3"/>
    </row>
    <row r="1404" spans="1:10" ht="15.75" x14ac:dyDescent="0.25">
      <c r="A1404" s="15"/>
      <c r="B1404" s="134"/>
      <c r="C1404" s="46"/>
      <c r="D1404" s="46"/>
      <c r="E1404" s="46"/>
      <c r="F1404" s="46"/>
      <c r="G1404" s="118"/>
      <c r="H1404" s="15"/>
      <c r="I1404" s="15"/>
      <c r="J1404" s="3"/>
    </row>
    <row r="1405" spans="1:10" ht="15.75" x14ac:dyDescent="0.25">
      <c r="A1405" s="15"/>
      <c r="B1405" s="134"/>
      <c r="C1405" s="46"/>
      <c r="D1405" s="46"/>
      <c r="E1405" s="46"/>
      <c r="F1405" s="46"/>
      <c r="G1405" s="118"/>
      <c r="H1405" s="15"/>
      <c r="I1405" s="15"/>
      <c r="J1405" s="3"/>
    </row>
    <row r="1406" spans="1:10" ht="23.25" customHeight="1" x14ac:dyDescent="0.25">
      <c r="A1406" s="297" t="s">
        <v>91</v>
      </c>
      <c r="B1406" s="429" t="s">
        <v>92</v>
      </c>
      <c r="C1406" s="429"/>
      <c r="D1406" s="429"/>
      <c r="E1406" s="429"/>
      <c r="F1406" s="429"/>
      <c r="G1406" s="429"/>
      <c r="H1406" s="301" t="s">
        <v>90</v>
      </c>
      <c r="I1406" s="298">
        <f>F1418</f>
        <v>4</v>
      </c>
      <c r="J1406" s="3"/>
    </row>
    <row r="1407" spans="1:10" ht="15.75" customHeight="1" x14ac:dyDescent="0.25">
      <c r="A1407" s="15"/>
      <c r="B1407" s="127"/>
      <c r="C1407" s="128"/>
      <c r="D1407" s="75"/>
      <c r="E1407" s="75"/>
      <c r="F1407" s="75"/>
      <c r="G1407" s="34"/>
      <c r="H1407" s="15"/>
      <c r="I1407" s="120"/>
      <c r="J1407" s="3"/>
    </row>
    <row r="1408" spans="1:10" ht="15.75" customHeight="1" x14ac:dyDescent="0.25">
      <c r="A1408" s="15"/>
      <c r="B1408" s="446" t="s">
        <v>16</v>
      </c>
      <c r="C1408" s="447"/>
      <c r="D1408" s="447"/>
      <c r="E1408" s="447"/>
      <c r="F1408" s="447"/>
      <c r="G1408" s="448"/>
      <c r="H1408" s="15"/>
      <c r="I1408" s="120"/>
      <c r="J1408" s="3"/>
    </row>
    <row r="1409" spans="1:10" ht="15.75" customHeight="1" x14ac:dyDescent="0.25">
      <c r="A1409" s="15"/>
      <c r="B1409" s="449"/>
      <c r="C1409" s="450"/>
      <c r="D1409" s="450"/>
      <c r="E1409" s="450"/>
      <c r="F1409" s="450"/>
      <c r="G1409" s="451"/>
      <c r="H1409" s="15"/>
      <c r="I1409" s="120"/>
      <c r="J1409" s="3"/>
    </row>
    <row r="1410" spans="1:10" ht="15.75" customHeight="1" x14ac:dyDescent="0.25">
      <c r="A1410" s="15"/>
      <c r="B1410" s="422" t="s">
        <v>367</v>
      </c>
      <c r="C1410" s="423"/>
      <c r="D1410" s="423"/>
      <c r="E1410" s="423"/>
      <c r="F1410" s="423"/>
      <c r="G1410" s="424"/>
      <c r="H1410" s="15"/>
      <c r="I1410" s="120"/>
      <c r="J1410" s="3"/>
    </row>
    <row r="1411" spans="1:10" ht="15.75" customHeight="1" x14ac:dyDescent="0.25">
      <c r="A1411" s="15"/>
      <c r="B1411" s="242"/>
      <c r="C1411" s="242"/>
      <c r="D1411" s="320">
        <v>32</v>
      </c>
      <c r="E1411" s="319" t="s">
        <v>6</v>
      </c>
      <c r="F1411" s="242"/>
      <c r="G1411" s="242"/>
      <c r="H1411" s="15"/>
      <c r="I1411" s="120"/>
      <c r="J1411" s="3"/>
    </row>
    <row r="1412" spans="1:10" ht="15.75" customHeight="1" x14ac:dyDescent="0.25">
      <c r="A1412" s="15"/>
      <c r="B1412" s="303"/>
      <c r="C1412" s="304"/>
      <c r="D1412" s="304"/>
      <c r="E1412" s="304"/>
      <c r="F1412" s="304"/>
      <c r="G1412" s="305"/>
      <c r="H1412" s="15"/>
      <c r="I1412" s="120"/>
      <c r="J1412" s="3"/>
    </row>
    <row r="1413" spans="1:10" ht="15.75" customHeight="1" x14ac:dyDescent="0.25">
      <c r="A1413" s="15"/>
      <c r="B1413" s="425" t="s">
        <v>30</v>
      </c>
      <c r="C1413" s="452"/>
      <c r="D1413" s="452"/>
      <c r="E1413" s="306">
        <v>28</v>
      </c>
      <c r="F1413" s="307" t="s">
        <v>6</v>
      </c>
      <c r="G1413" s="308"/>
      <c r="H1413" s="15"/>
      <c r="I1413" s="120"/>
      <c r="J1413" s="3"/>
    </row>
    <row r="1414" spans="1:10" ht="15.75" customHeight="1" x14ac:dyDescent="0.25">
      <c r="A1414" s="15"/>
      <c r="B1414" s="453"/>
      <c r="C1414" s="454"/>
      <c r="D1414" s="454"/>
      <c r="E1414" s="454"/>
      <c r="F1414" s="454"/>
      <c r="G1414" s="455"/>
      <c r="H1414" s="15"/>
      <c r="I1414" s="120"/>
      <c r="J1414" s="3"/>
    </row>
    <row r="1415" spans="1:10" ht="15.75" customHeight="1" x14ac:dyDescent="0.25">
      <c r="A1415" s="15"/>
      <c r="B1415" s="309" t="s">
        <v>17</v>
      </c>
      <c r="C1415" s="322"/>
      <c r="D1415" s="322"/>
      <c r="E1415" s="322"/>
      <c r="F1415" s="322"/>
      <c r="G1415" s="311"/>
      <c r="H1415" s="15"/>
      <c r="I1415" s="120"/>
      <c r="J1415" s="3"/>
    </row>
    <row r="1416" spans="1:10" ht="15.75" customHeight="1" x14ac:dyDescent="0.25">
      <c r="A1416" s="15"/>
      <c r="B1416" s="312"/>
      <c r="C1416" s="313">
        <f>D1411</f>
        <v>32</v>
      </c>
      <c r="D1416" s="314" t="s">
        <v>18</v>
      </c>
      <c r="E1416" s="313">
        <f>E1413</f>
        <v>28</v>
      </c>
      <c r="F1416" s="314" t="s">
        <v>19</v>
      </c>
      <c r="G1416" s="313">
        <f>C1416-E1416</f>
        <v>4</v>
      </c>
      <c r="H1416" s="15"/>
      <c r="I1416" s="120"/>
      <c r="J1416" s="3"/>
    </row>
    <row r="1417" spans="1:10" ht="15.75" customHeight="1" x14ac:dyDescent="0.25">
      <c r="A1417" s="15"/>
      <c r="B1417" s="312"/>
      <c r="C1417" s="315"/>
      <c r="D1417" s="315"/>
      <c r="E1417" s="315"/>
      <c r="F1417" s="315"/>
      <c r="G1417" s="316"/>
      <c r="H1417" s="15"/>
      <c r="I1417" s="120"/>
      <c r="J1417" s="3"/>
    </row>
    <row r="1418" spans="1:10" ht="15.75" customHeight="1" x14ac:dyDescent="0.25">
      <c r="A1418" s="15"/>
      <c r="B1418" s="427" t="s">
        <v>368</v>
      </c>
      <c r="C1418" s="428"/>
      <c r="D1418" s="428"/>
      <c r="E1418" s="428"/>
      <c r="F1418" s="317">
        <f>G1416</f>
        <v>4</v>
      </c>
      <c r="G1418" s="322" t="s">
        <v>6</v>
      </c>
      <c r="H1418" s="15"/>
      <c r="I1418" s="120"/>
      <c r="J1418" s="3"/>
    </row>
    <row r="1419" spans="1:10" ht="15.75" customHeight="1" x14ac:dyDescent="0.25">
      <c r="A1419" s="15"/>
      <c r="B1419" s="83"/>
      <c r="C1419" s="128"/>
      <c r="D1419" s="74"/>
      <c r="E1419" s="128"/>
      <c r="F1419" s="75"/>
      <c r="G1419" s="34"/>
      <c r="H1419" s="15"/>
      <c r="I1419" s="120"/>
      <c r="J1419" s="3"/>
    </row>
    <row r="1420" spans="1:10" ht="15.75" customHeight="1" x14ac:dyDescent="0.25">
      <c r="A1420" s="15"/>
      <c r="B1420" s="83"/>
      <c r="C1420" s="128"/>
      <c r="D1420" s="74"/>
      <c r="E1420" s="128"/>
      <c r="F1420" s="75"/>
      <c r="G1420" s="34"/>
      <c r="H1420" s="15"/>
      <c r="I1420" s="120"/>
      <c r="J1420" s="3"/>
    </row>
    <row r="1421" spans="1:10" ht="15.75" customHeight="1" x14ac:dyDescent="0.25">
      <c r="A1421" s="15"/>
      <c r="B1421" s="83"/>
      <c r="C1421" s="128"/>
      <c r="D1421" s="74"/>
      <c r="E1421" s="128"/>
      <c r="F1421" s="75"/>
      <c r="G1421" s="34"/>
      <c r="H1421" s="15"/>
      <c r="I1421" s="120"/>
      <c r="J1421" s="3"/>
    </row>
    <row r="1422" spans="1:10" ht="15.75" customHeight="1" x14ac:dyDescent="0.25">
      <c r="A1422" s="15"/>
      <c r="B1422" s="83"/>
      <c r="C1422" s="128"/>
      <c r="D1422" s="74"/>
      <c r="E1422" s="128"/>
      <c r="F1422" s="75"/>
      <c r="G1422" s="34"/>
      <c r="H1422" s="15"/>
      <c r="I1422" s="120"/>
      <c r="J1422" s="3"/>
    </row>
    <row r="1423" spans="1:10" ht="15.75" customHeight="1" x14ac:dyDescent="0.25">
      <c r="A1423" s="15"/>
      <c r="B1423" s="83"/>
      <c r="C1423" s="128"/>
      <c r="D1423" s="74"/>
      <c r="E1423" s="128"/>
      <c r="F1423" s="75"/>
      <c r="G1423" s="34"/>
      <c r="H1423" s="15"/>
      <c r="I1423" s="120"/>
      <c r="J1423" s="3"/>
    </row>
    <row r="1424" spans="1:10" ht="15.75" customHeight="1" x14ac:dyDescent="0.25">
      <c r="A1424" s="15"/>
      <c r="B1424" s="83"/>
      <c r="C1424" s="128"/>
      <c r="D1424" s="74"/>
      <c r="E1424" s="128"/>
      <c r="F1424" s="75"/>
      <c r="G1424" s="34"/>
      <c r="H1424" s="15"/>
      <c r="I1424" s="120"/>
      <c r="J1424" s="3"/>
    </row>
    <row r="1425" spans="1:10" ht="15.75" customHeight="1" x14ac:dyDescent="0.25">
      <c r="A1425" s="15"/>
      <c r="B1425" s="83"/>
      <c r="C1425" s="128"/>
      <c r="D1425" s="74"/>
      <c r="E1425" s="128"/>
      <c r="F1425" s="75"/>
      <c r="G1425" s="34"/>
      <c r="H1425" s="15"/>
      <c r="I1425" s="120"/>
      <c r="J1425" s="3"/>
    </row>
    <row r="1426" spans="1:10" ht="15.75" customHeight="1" x14ac:dyDescent="0.25">
      <c r="A1426" s="15"/>
      <c r="B1426" s="83"/>
      <c r="C1426" s="128"/>
      <c r="D1426" s="74"/>
      <c r="E1426" s="128"/>
      <c r="F1426" s="75"/>
      <c r="G1426" s="34"/>
      <c r="H1426" s="15"/>
      <c r="I1426" s="120"/>
      <c r="J1426" s="3"/>
    </row>
    <row r="1427" spans="1:10" ht="15.75" customHeight="1" x14ac:dyDescent="0.25">
      <c r="A1427" s="15"/>
      <c r="B1427" s="83"/>
      <c r="C1427" s="128"/>
      <c r="D1427" s="74"/>
      <c r="E1427" s="128"/>
      <c r="F1427" s="75"/>
      <c r="G1427" s="34"/>
      <c r="H1427" s="15"/>
      <c r="I1427" s="120"/>
      <c r="J1427" s="3"/>
    </row>
    <row r="1428" spans="1:10" ht="15.75" customHeight="1" x14ac:dyDescent="0.25">
      <c r="A1428" s="15"/>
      <c r="B1428" s="83"/>
      <c r="C1428" s="128"/>
      <c r="D1428" s="74"/>
      <c r="E1428" s="128"/>
      <c r="F1428" s="75"/>
      <c r="G1428" s="34"/>
      <c r="H1428" s="15"/>
      <c r="I1428" s="120"/>
      <c r="J1428" s="3"/>
    </row>
    <row r="1429" spans="1:10" ht="15.75" customHeight="1" x14ac:dyDescent="0.25">
      <c r="A1429" s="15"/>
      <c r="B1429" s="83"/>
      <c r="C1429" s="128"/>
      <c r="D1429" s="74"/>
      <c r="E1429" s="128"/>
      <c r="F1429" s="75"/>
      <c r="G1429" s="34"/>
      <c r="H1429" s="15"/>
      <c r="I1429" s="120"/>
      <c r="J1429" s="3"/>
    </row>
    <row r="1430" spans="1:10" ht="15.75" customHeight="1" x14ac:dyDescent="0.25">
      <c r="A1430" s="15"/>
      <c r="B1430" s="83"/>
      <c r="C1430" s="128"/>
      <c r="D1430" s="74"/>
      <c r="E1430" s="128"/>
      <c r="F1430" s="75"/>
      <c r="G1430" s="34"/>
      <c r="H1430" s="15"/>
      <c r="I1430" s="120"/>
      <c r="J1430" s="3"/>
    </row>
    <row r="1431" spans="1:10" s="236" customFormat="1" ht="15.75" customHeight="1" x14ac:dyDescent="0.25">
      <c r="A1431" s="239"/>
      <c r="B1431" s="83"/>
      <c r="C1431" s="233"/>
      <c r="D1431" s="74"/>
      <c r="E1431" s="233"/>
      <c r="F1431" s="75"/>
      <c r="G1431" s="255"/>
      <c r="H1431" s="239"/>
      <c r="I1431" s="274"/>
      <c r="J1431" s="235"/>
    </row>
    <row r="1432" spans="1:10" ht="22.5" customHeight="1" x14ac:dyDescent="0.25">
      <c r="A1432" s="297" t="s">
        <v>113</v>
      </c>
      <c r="B1432" s="429" t="s">
        <v>114</v>
      </c>
      <c r="C1432" s="429"/>
      <c r="D1432" s="429"/>
      <c r="E1432" s="429"/>
      <c r="F1432" s="429"/>
      <c r="G1432" s="429"/>
      <c r="H1432" s="301" t="s">
        <v>90</v>
      </c>
      <c r="I1432" s="298">
        <f>F1444</f>
        <v>1</v>
      </c>
      <c r="J1432" s="3"/>
    </row>
    <row r="1433" spans="1:10" ht="15.75" customHeight="1" x14ac:dyDescent="0.25">
      <c r="A1433" s="15"/>
      <c r="B1433" s="127"/>
      <c r="C1433" s="128"/>
      <c r="D1433" s="75"/>
      <c r="E1433" s="75"/>
      <c r="F1433" s="75"/>
      <c r="G1433" s="34"/>
      <c r="H1433" s="15"/>
      <c r="I1433" s="120"/>
      <c r="J1433" s="3"/>
    </row>
    <row r="1434" spans="1:10" ht="15.75" customHeight="1" x14ac:dyDescent="0.25">
      <c r="A1434" s="15"/>
      <c r="B1434" s="446" t="s">
        <v>16</v>
      </c>
      <c r="C1434" s="447"/>
      <c r="D1434" s="447"/>
      <c r="E1434" s="447"/>
      <c r="F1434" s="447"/>
      <c r="G1434" s="448"/>
      <c r="H1434" s="15"/>
      <c r="I1434" s="120"/>
      <c r="J1434" s="3"/>
    </row>
    <row r="1435" spans="1:10" ht="15.75" customHeight="1" x14ac:dyDescent="0.25">
      <c r="A1435" s="15"/>
      <c r="B1435" s="449"/>
      <c r="C1435" s="450"/>
      <c r="D1435" s="450"/>
      <c r="E1435" s="450"/>
      <c r="F1435" s="450"/>
      <c r="G1435" s="451"/>
      <c r="H1435" s="15"/>
      <c r="I1435" s="120"/>
      <c r="J1435" s="3"/>
    </row>
    <row r="1436" spans="1:10" ht="15.75" customHeight="1" x14ac:dyDescent="0.25">
      <c r="A1436" s="15"/>
      <c r="B1436" s="422" t="s">
        <v>369</v>
      </c>
      <c r="C1436" s="423"/>
      <c r="D1436" s="423"/>
      <c r="E1436" s="423"/>
      <c r="F1436" s="423"/>
      <c r="G1436" s="424"/>
      <c r="H1436" s="15"/>
      <c r="I1436" s="120"/>
      <c r="J1436" s="3"/>
    </row>
    <row r="1437" spans="1:10" ht="15.75" customHeight="1" x14ac:dyDescent="0.25">
      <c r="A1437" s="15"/>
      <c r="B1437" s="242"/>
      <c r="C1437" s="242"/>
      <c r="D1437" s="320">
        <v>9</v>
      </c>
      <c r="E1437" s="319" t="s">
        <v>6</v>
      </c>
      <c r="F1437" s="242"/>
      <c r="G1437" s="242"/>
      <c r="H1437" s="15"/>
      <c r="I1437" s="120"/>
      <c r="J1437" s="3"/>
    </row>
    <row r="1438" spans="1:10" ht="15.75" customHeight="1" x14ac:dyDescent="0.25">
      <c r="A1438" s="15"/>
      <c r="B1438" s="303"/>
      <c r="C1438" s="304"/>
      <c r="D1438" s="304"/>
      <c r="E1438" s="304"/>
      <c r="F1438" s="304"/>
      <c r="G1438" s="305"/>
      <c r="H1438" s="15"/>
      <c r="I1438" s="120"/>
      <c r="J1438" s="3"/>
    </row>
    <row r="1439" spans="1:10" ht="15.75" customHeight="1" x14ac:dyDescent="0.25">
      <c r="A1439" s="15"/>
      <c r="B1439" s="425" t="s">
        <v>30</v>
      </c>
      <c r="C1439" s="452"/>
      <c r="D1439" s="452"/>
      <c r="E1439" s="306">
        <v>8</v>
      </c>
      <c r="F1439" s="307" t="s">
        <v>6</v>
      </c>
      <c r="G1439" s="308"/>
      <c r="H1439" s="15"/>
      <c r="I1439" s="120"/>
      <c r="J1439" s="3"/>
    </row>
    <row r="1440" spans="1:10" ht="15.75" customHeight="1" x14ac:dyDescent="0.25">
      <c r="A1440" s="15"/>
      <c r="B1440" s="453"/>
      <c r="C1440" s="454"/>
      <c r="D1440" s="454"/>
      <c r="E1440" s="454"/>
      <c r="F1440" s="454"/>
      <c r="G1440" s="455"/>
      <c r="H1440" s="15"/>
      <c r="I1440" s="120"/>
      <c r="J1440" s="3"/>
    </row>
    <row r="1441" spans="1:10" ht="15.75" customHeight="1" x14ac:dyDescent="0.25">
      <c r="A1441" s="15"/>
      <c r="B1441" s="309" t="s">
        <v>17</v>
      </c>
      <c r="C1441" s="322"/>
      <c r="D1441" s="322"/>
      <c r="E1441" s="322"/>
      <c r="F1441" s="322"/>
      <c r="G1441" s="311"/>
      <c r="H1441" s="15"/>
      <c r="I1441" s="120"/>
      <c r="J1441" s="3"/>
    </row>
    <row r="1442" spans="1:10" ht="15.75" customHeight="1" x14ac:dyDescent="0.25">
      <c r="A1442" s="15"/>
      <c r="B1442" s="312"/>
      <c r="C1442" s="313">
        <f>D1437</f>
        <v>9</v>
      </c>
      <c r="D1442" s="314" t="s">
        <v>18</v>
      </c>
      <c r="E1442" s="313">
        <f>E1439</f>
        <v>8</v>
      </c>
      <c r="F1442" s="314" t="s">
        <v>19</v>
      </c>
      <c r="G1442" s="313">
        <f>C1442-E1442</f>
        <v>1</v>
      </c>
      <c r="H1442" s="15"/>
      <c r="I1442" s="120"/>
      <c r="J1442" s="3"/>
    </row>
    <row r="1443" spans="1:10" ht="15.75" customHeight="1" x14ac:dyDescent="0.25">
      <c r="A1443" s="15"/>
      <c r="B1443" s="312"/>
      <c r="C1443" s="315"/>
      <c r="D1443" s="315"/>
      <c r="E1443" s="315"/>
      <c r="F1443" s="315"/>
      <c r="G1443" s="316"/>
      <c r="H1443" s="15"/>
      <c r="I1443" s="120"/>
      <c r="J1443" s="3"/>
    </row>
    <row r="1444" spans="1:10" ht="15.75" customHeight="1" x14ac:dyDescent="0.25">
      <c r="A1444" s="15"/>
      <c r="B1444" s="427" t="s">
        <v>370</v>
      </c>
      <c r="C1444" s="428"/>
      <c r="D1444" s="428"/>
      <c r="E1444" s="428"/>
      <c r="F1444" s="317">
        <f>G1442</f>
        <v>1</v>
      </c>
      <c r="G1444" s="322" t="s">
        <v>6</v>
      </c>
      <c r="H1444" s="15"/>
      <c r="I1444" s="120"/>
      <c r="J1444" s="3"/>
    </row>
    <row r="1445" spans="1:10" ht="15.75" customHeight="1" x14ac:dyDescent="0.25">
      <c r="A1445" s="15"/>
      <c r="B1445" s="127"/>
      <c r="C1445" s="128"/>
      <c r="D1445" s="75"/>
      <c r="E1445" s="75"/>
      <c r="F1445" s="75"/>
      <c r="G1445" s="34"/>
      <c r="H1445" s="15"/>
      <c r="I1445" s="120"/>
      <c r="J1445" s="3"/>
    </row>
    <row r="1446" spans="1:10" s="236" customFormat="1" ht="15.75" customHeight="1" x14ac:dyDescent="0.25">
      <c r="A1446" s="239"/>
      <c r="B1446" s="232"/>
      <c r="C1446" s="233"/>
      <c r="D1446" s="75"/>
      <c r="E1446" s="75"/>
      <c r="F1446" s="75"/>
      <c r="G1446" s="255"/>
      <c r="H1446" s="239"/>
      <c r="I1446" s="419"/>
      <c r="J1446" s="235"/>
    </row>
    <row r="1447" spans="1:10" s="236" customFormat="1" ht="15.75" customHeight="1" x14ac:dyDescent="0.25">
      <c r="A1447" s="239"/>
      <c r="B1447" s="232"/>
      <c r="C1447" s="233"/>
      <c r="D1447" s="75"/>
      <c r="E1447" s="75"/>
      <c r="F1447" s="75"/>
      <c r="G1447" s="255"/>
      <c r="H1447" s="239"/>
      <c r="I1447" s="419"/>
      <c r="J1447" s="235"/>
    </row>
    <row r="1448" spans="1:10" s="236" customFormat="1" ht="15.75" customHeight="1" x14ac:dyDescent="0.25">
      <c r="A1448" s="239"/>
      <c r="B1448" s="232"/>
      <c r="C1448" s="233"/>
      <c r="D1448" s="75"/>
      <c r="E1448" s="75"/>
      <c r="F1448" s="75"/>
      <c r="G1448" s="255"/>
      <c r="H1448" s="239"/>
      <c r="I1448" s="419"/>
      <c r="J1448" s="235"/>
    </row>
    <row r="1449" spans="1:10" s="236" customFormat="1" ht="15.75" customHeight="1" x14ac:dyDescent="0.25">
      <c r="A1449" s="239"/>
      <c r="B1449" s="232"/>
      <c r="C1449" s="233"/>
      <c r="D1449" s="75"/>
      <c r="E1449" s="75"/>
      <c r="F1449" s="75"/>
      <c r="G1449" s="255"/>
      <c r="H1449" s="239"/>
      <c r="I1449" s="419"/>
      <c r="J1449" s="235"/>
    </row>
    <row r="1450" spans="1:10" s="236" customFormat="1" ht="15.75" customHeight="1" x14ac:dyDescent="0.25">
      <c r="A1450" s="239"/>
      <c r="B1450" s="232"/>
      <c r="C1450" s="233"/>
      <c r="D1450" s="75"/>
      <c r="E1450" s="75"/>
      <c r="F1450" s="75"/>
      <c r="G1450" s="255"/>
      <c r="H1450" s="239"/>
      <c r="I1450" s="419"/>
      <c r="J1450" s="235"/>
    </row>
    <row r="1451" spans="1:10" s="236" customFormat="1" ht="15.75" customHeight="1" x14ac:dyDescent="0.25">
      <c r="A1451" s="239"/>
      <c r="B1451" s="232"/>
      <c r="C1451" s="233"/>
      <c r="D1451" s="75"/>
      <c r="E1451" s="75"/>
      <c r="F1451" s="75"/>
      <c r="G1451" s="255"/>
      <c r="H1451" s="239"/>
      <c r="I1451" s="419"/>
      <c r="J1451" s="235"/>
    </row>
    <row r="1452" spans="1:10" ht="15.75" customHeight="1" x14ac:dyDescent="0.25">
      <c r="A1452" s="15"/>
      <c r="B1452" s="127"/>
      <c r="C1452" s="128"/>
      <c r="D1452" s="75"/>
      <c r="E1452" s="75"/>
      <c r="F1452" s="75"/>
      <c r="G1452" s="34"/>
      <c r="H1452" s="15"/>
      <c r="I1452" s="120"/>
      <c r="J1452" s="3"/>
    </row>
    <row r="1453" spans="1:10" ht="15.75" customHeight="1" x14ac:dyDescent="0.25">
      <c r="A1453" s="15"/>
      <c r="B1453" s="127"/>
      <c r="C1453" s="128"/>
      <c r="D1453" s="75"/>
      <c r="E1453" s="75"/>
      <c r="F1453" s="75"/>
      <c r="G1453" s="34"/>
      <c r="H1453" s="15"/>
      <c r="I1453" s="120"/>
      <c r="J1453" s="3"/>
    </row>
    <row r="1454" spans="1:10" ht="15.75" customHeight="1" x14ac:dyDescent="0.25">
      <c r="A1454" s="15"/>
      <c r="B1454" s="127"/>
      <c r="C1454" s="128"/>
      <c r="D1454" s="75"/>
      <c r="E1454" s="75"/>
      <c r="F1454" s="75"/>
      <c r="G1454" s="34"/>
      <c r="H1454" s="15"/>
      <c r="I1454" s="120"/>
      <c r="J1454" s="3"/>
    </row>
    <row r="1455" spans="1:10" ht="15.75" customHeight="1" x14ac:dyDescent="0.25">
      <c r="A1455" s="15"/>
      <c r="B1455" s="127"/>
      <c r="C1455" s="128"/>
      <c r="D1455" s="75"/>
      <c r="E1455" s="75"/>
      <c r="F1455" s="75"/>
      <c r="G1455" s="34"/>
      <c r="H1455" s="15"/>
      <c r="I1455" s="120"/>
      <c r="J1455" s="3"/>
    </row>
    <row r="1456" spans="1:10" ht="15.75" customHeight="1" x14ac:dyDescent="0.25">
      <c r="A1456" s="15"/>
      <c r="B1456" s="127"/>
      <c r="C1456" s="128"/>
      <c r="D1456" s="75"/>
      <c r="E1456" s="75"/>
      <c r="F1456" s="75"/>
      <c r="G1456" s="34"/>
      <c r="H1456" s="15"/>
      <c r="I1456" s="120"/>
      <c r="J1456" s="3"/>
    </row>
    <row r="1457" spans="1:10" ht="15.75" customHeight="1" x14ac:dyDescent="0.25">
      <c r="A1457" s="15"/>
      <c r="B1457" s="127"/>
      <c r="C1457" s="128"/>
      <c r="D1457" s="75"/>
      <c r="E1457" s="75"/>
      <c r="F1457" s="75"/>
      <c r="G1457" s="34"/>
      <c r="H1457" s="15"/>
      <c r="I1457" s="120"/>
      <c r="J1457" s="3"/>
    </row>
    <row r="1458" spans="1:10" ht="15.6" hidden="1" customHeight="1" x14ac:dyDescent="0.25">
      <c r="A1458" s="15"/>
      <c r="B1458" s="127"/>
      <c r="C1458" s="128"/>
      <c r="D1458" s="75"/>
      <c r="E1458" s="75"/>
      <c r="F1458" s="75"/>
      <c r="G1458" s="34"/>
      <c r="H1458" s="15"/>
      <c r="I1458" s="120"/>
      <c r="J1458" s="3"/>
    </row>
    <row r="1459" spans="1:10" ht="15.6" hidden="1" customHeight="1" x14ac:dyDescent="0.25">
      <c r="A1459" s="15"/>
      <c r="B1459" s="77" t="s">
        <v>120</v>
      </c>
      <c r="C1459" s="128"/>
      <c r="D1459" s="75"/>
      <c r="E1459" s="75"/>
      <c r="F1459" s="78"/>
      <c r="G1459" s="126" t="s">
        <v>6</v>
      </c>
      <c r="H1459" s="15"/>
      <c r="I1459" s="120"/>
      <c r="J1459" s="3"/>
    </row>
    <row r="1460" spans="1:10" ht="15.6" hidden="1" customHeight="1" x14ac:dyDescent="0.25">
      <c r="A1460" s="15"/>
      <c r="B1460" s="127"/>
      <c r="C1460" s="128"/>
      <c r="D1460" s="75"/>
      <c r="E1460" s="75"/>
      <c r="F1460" s="75"/>
      <c r="G1460" s="34"/>
      <c r="H1460" s="15"/>
      <c r="I1460" s="120"/>
      <c r="J1460" s="3"/>
    </row>
    <row r="1461" spans="1:10" ht="15.6" hidden="1" customHeight="1" x14ac:dyDescent="0.25">
      <c r="A1461" s="15"/>
      <c r="B1461" s="127"/>
      <c r="C1461" s="128"/>
      <c r="D1461" s="75"/>
      <c r="E1461" s="75"/>
      <c r="F1461" s="75"/>
      <c r="G1461" s="34"/>
      <c r="H1461" s="15"/>
      <c r="I1461" s="120"/>
      <c r="J1461" s="3"/>
    </row>
    <row r="1462" spans="1:10" ht="15.6" hidden="1" customHeight="1" x14ac:dyDescent="0.25">
      <c r="A1462" s="15"/>
      <c r="B1462" s="83" t="s">
        <v>121</v>
      </c>
      <c r="C1462" s="128"/>
      <c r="D1462" s="74">
        <f>F1459</f>
        <v>0</v>
      </c>
      <c r="E1462" s="128" t="s">
        <v>6</v>
      </c>
      <c r="F1462" s="75"/>
      <c r="G1462" s="34"/>
      <c r="H1462" s="15"/>
      <c r="I1462" s="120"/>
      <c r="J1462" s="3"/>
    </row>
    <row r="1463" spans="1:10" ht="15.6" hidden="1" customHeight="1" x14ac:dyDescent="0.25">
      <c r="A1463" s="15"/>
      <c r="B1463" s="127"/>
      <c r="C1463" s="128"/>
      <c r="D1463" s="75"/>
      <c r="E1463" s="75"/>
      <c r="F1463" s="75"/>
      <c r="G1463" s="34"/>
      <c r="H1463" s="15"/>
      <c r="I1463" s="120"/>
      <c r="J1463" s="3"/>
    </row>
    <row r="1464" spans="1:10" ht="15.6" hidden="1" customHeight="1" x14ac:dyDescent="0.25">
      <c r="A1464" s="15"/>
      <c r="B1464" s="127"/>
      <c r="C1464" s="128"/>
      <c r="D1464" s="75"/>
      <c r="E1464" s="75"/>
      <c r="F1464" s="75"/>
      <c r="G1464" s="34"/>
      <c r="H1464" s="15"/>
      <c r="I1464" s="120"/>
      <c r="J1464" s="3"/>
    </row>
    <row r="1465" spans="1:10" ht="15.6" hidden="1" customHeight="1" x14ac:dyDescent="0.25">
      <c r="A1465" s="15"/>
      <c r="B1465" s="127"/>
      <c r="C1465" s="128"/>
      <c r="D1465" s="75"/>
      <c r="E1465" s="75"/>
      <c r="F1465" s="75"/>
      <c r="G1465" s="34"/>
      <c r="H1465" s="15"/>
      <c r="I1465" s="120"/>
      <c r="J1465" s="3"/>
    </row>
    <row r="1466" spans="1:10" ht="15.6" hidden="1" customHeight="1" x14ac:dyDescent="0.25">
      <c r="A1466" s="15"/>
      <c r="B1466" s="127"/>
      <c r="C1466" s="128"/>
      <c r="D1466" s="75"/>
      <c r="E1466" s="75"/>
      <c r="F1466" s="75"/>
      <c r="G1466" s="34"/>
      <c r="H1466" s="15"/>
      <c r="I1466" s="120"/>
      <c r="J1466" s="3"/>
    </row>
    <row r="1467" spans="1:10" ht="15.6" hidden="1" customHeight="1" x14ac:dyDescent="0.25">
      <c r="A1467" s="15"/>
      <c r="B1467" s="127"/>
      <c r="C1467" s="128"/>
      <c r="D1467" s="75"/>
      <c r="E1467" s="75"/>
      <c r="F1467" s="75"/>
      <c r="G1467" s="34"/>
      <c r="H1467" s="15"/>
      <c r="I1467" s="120"/>
      <c r="J1467" s="3"/>
    </row>
    <row r="1468" spans="1:10" ht="15.6" hidden="1" customHeight="1" x14ac:dyDescent="0.25">
      <c r="A1468" s="15"/>
      <c r="B1468" s="127"/>
      <c r="C1468" s="128"/>
      <c r="D1468" s="75"/>
      <c r="E1468" s="75"/>
      <c r="F1468" s="75"/>
      <c r="G1468" s="34"/>
      <c r="H1468" s="15"/>
      <c r="I1468" s="120"/>
      <c r="J1468" s="3"/>
    </row>
    <row r="1469" spans="1:10" ht="15.6" hidden="1" customHeight="1" x14ac:dyDescent="0.25">
      <c r="A1469" s="15"/>
      <c r="B1469" s="127"/>
      <c r="C1469" s="128"/>
      <c r="D1469" s="75"/>
      <c r="E1469" s="75"/>
      <c r="F1469" s="75"/>
      <c r="G1469" s="34"/>
      <c r="H1469" s="15"/>
      <c r="I1469" s="120"/>
      <c r="J1469" s="3"/>
    </row>
    <row r="1470" spans="1:10" ht="15.6" hidden="1" customHeight="1" x14ac:dyDescent="0.25">
      <c r="A1470" s="15"/>
      <c r="B1470" s="127"/>
      <c r="C1470" s="128"/>
      <c r="D1470" s="75"/>
      <c r="E1470" s="75"/>
      <c r="F1470" s="75"/>
      <c r="G1470" s="34"/>
      <c r="H1470" s="15"/>
      <c r="I1470" s="120"/>
      <c r="J1470" s="3"/>
    </row>
    <row r="1471" spans="1:10" ht="22.5" hidden="1" customHeight="1" x14ac:dyDescent="0.25">
      <c r="A1471" s="133" t="s">
        <v>93</v>
      </c>
      <c r="B1471" s="459" t="s">
        <v>94</v>
      </c>
      <c r="C1471" s="459"/>
      <c r="D1471" s="459"/>
      <c r="E1471" s="459"/>
      <c r="F1471" s="459"/>
      <c r="G1471" s="459"/>
      <c r="H1471" s="133" t="s">
        <v>95</v>
      </c>
      <c r="I1471" s="14">
        <f>D1477</f>
        <v>0</v>
      </c>
      <c r="J1471" s="3"/>
    </row>
    <row r="1472" spans="1:10" ht="15.6" hidden="1" customHeight="1" x14ac:dyDescent="0.25">
      <c r="A1472" s="133"/>
      <c r="B1472" s="115"/>
      <c r="C1472" s="122"/>
      <c r="D1472" s="122"/>
      <c r="E1472" s="122"/>
      <c r="F1472" s="122"/>
      <c r="G1472" s="123"/>
      <c r="H1472" s="133"/>
      <c r="I1472" s="55"/>
      <c r="J1472" s="3"/>
    </row>
    <row r="1473" spans="1:10" ht="15.6" hidden="1" customHeight="1" x14ac:dyDescent="0.25">
      <c r="A1473" s="131"/>
      <c r="B1473" s="431" t="s">
        <v>96</v>
      </c>
      <c r="C1473" s="431"/>
      <c r="D1473" s="431"/>
      <c r="E1473" s="431"/>
      <c r="F1473" s="431"/>
      <c r="G1473" s="431"/>
      <c r="H1473" s="133"/>
      <c r="I1473" s="19"/>
      <c r="J1473" s="3"/>
    </row>
    <row r="1474" spans="1:10" ht="15.6" hidden="1" customHeight="1" x14ac:dyDescent="0.25">
      <c r="A1474" s="131"/>
      <c r="B1474" s="115"/>
      <c r="C1474" s="122"/>
      <c r="D1474" s="122"/>
      <c r="E1474" s="122"/>
      <c r="F1474" s="122"/>
      <c r="G1474" s="123"/>
      <c r="H1474" s="133"/>
      <c r="I1474" s="19"/>
      <c r="J1474" s="3"/>
    </row>
    <row r="1475" spans="1:10" ht="15.6" hidden="1" customHeight="1" x14ac:dyDescent="0.25">
      <c r="A1475" s="131"/>
      <c r="B1475" s="431" t="s">
        <v>111</v>
      </c>
      <c r="C1475" s="431"/>
      <c r="D1475" s="431"/>
      <c r="E1475" s="431"/>
      <c r="F1475" s="431"/>
      <c r="G1475" s="431"/>
      <c r="H1475" s="133"/>
      <c r="I1475" s="19"/>
      <c r="J1475" s="3"/>
    </row>
    <row r="1476" spans="1:10" ht="15.6" hidden="1" customHeight="1" x14ac:dyDescent="0.25">
      <c r="A1476" s="15"/>
      <c r="B1476" s="443" t="s">
        <v>110</v>
      </c>
      <c r="C1476" s="444"/>
      <c r="D1476" s="126"/>
      <c r="E1476" s="474">
        <v>1</v>
      </c>
      <c r="F1476" s="474"/>
      <c r="G1476" s="130">
        <v>10.5</v>
      </c>
      <c r="H1476" s="15"/>
      <c r="I1476" s="120"/>
      <c r="J1476" s="3"/>
    </row>
    <row r="1477" spans="1:10" ht="15.6" hidden="1" customHeight="1" x14ac:dyDescent="0.25">
      <c r="A1477" s="15"/>
      <c r="B1477" s="87" t="s">
        <v>97</v>
      </c>
      <c r="C1477" s="75"/>
      <c r="D1477" s="74">
        <f>D1476*E1476*G1476</f>
        <v>0</v>
      </c>
      <c r="E1477" s="75" t="s">
        <v>95</v>
      </c>
      <c r="F1477" s="75"/>
      <c r="G1477" s="34"/>
      <c r="H1477" s="15"/>
      <c r="I1477" s="120"/>
      <c r="J1477" s="3"/>
    </row>
    <row r="1478" spans="1:10" ht="15.6" hidden="1" customHeight="1" x14ac:dyDescent="0.25">
      <c r="A1478" s="15"/>
      <c r="B1478" s="127"/>
      <c r="C1478" s="128"/>
      <c r="D1478" s="75"/>
      <c r="E1478" s="75"/>
      <c r="F1478" s="75"/>
      <c r="G1478" s="34"/>
      <c r="H1478" s="15"/>
      <c r="I1478" s="120"/>
      <c r="J1478" s="3"/>
    </row>
    <row r="1479" spans="1:10" ht="23.25" customHeight="1" x14ac:dyDescent="0.25">
      <c r="A1479" s="223" t="s">
        <v>98</v>
      </c>
      <c r="B1479" s="501" t="s">
        <v>99</v>
      </c>
      <c r="C1479" s="501"/>
      <c r="D1479" s="501"/>
      <c r="E1479" s="501"/>
      <c r="F1479" s="501"/>
      <c r="G1479" s="501"/>
      <c r="H1479" s="501"/>
      <c r="I1479" s="501"/>
      <c r="J1479" s="3"/>
    </row>
    <row r="1480" spans="1:10" ht="15.75" customHeight="1" x14ac:dyDescent="0.25">
      <c r="A1480" s="133"/>
      <c r="B1480" s="232"/>
      <c r="C1480" s="233"/>
      <c r="D1480" s="75"/>
      <c r="E1480" s="75"/>
      <c r="F1480" s="75"/>
      <c r="G1480" s="255"/>
      <c r="H1480" s="140"/>
      <c r="I1480" s="38"/>
      <c r="J1480" s="3"/>
    </row>
    <row r="1481" spans="1:10" s="236" customFormat="1" ht="22.5" customHeight="1" x14ac:dyDescent="0.25">
      <c r="A1481" s="297" t="s">
        <v>23</v>
      </c>
      <c r="B1481" s="429" t="s">
        <v>14</v>
      </c>
      <c r="C1481" s="429"/>
      <c r="D1481" s="429"/>
      <c r="E1481" s="429"/>
      <c r="F1481" s="429"/>
      <c r="G1481" s="429"/>
      <c r="H1481" s="297" t="s">
        <v>15</v>
      </c>
      <c r="I1481" s="298">
        <f>F1493</f>
        <v>10243.25</v>
      </c>
      <c r="J1481" s="235"/>
    </row>
    <row r="1482" spans="1:10" s="236" customFormat="1" ht="15.75" customHeight="1" x14ac:dyDescent="0.25">
      <c r="A1482" s="279"/>
      <c r="H1482" s="351"/>
      <c r="I1482" s="243"/>
      <c r="J1482" s="235"/>
    </row>
    <row r="1483" spans="1:10" s="236" customFormat="1" ht="15.75" customHeight="1" x14ac:dyDescent="0.25">
      <c r="A1483" s="239"/>
      <c r="B1483" s="430" t="s">
        <v>16</v>
      </c>
      <c r="C1483" s="430"/>
      <c r="D1483" s="430"/>
      <c r="E1483" s="430"/>
      <c r="F1483" s="430"/>
      <c r="G1483" s="430"/>
      <c r="H1483" s="239"/>
      <c r="I1483" s="350"/>
      <c r="J1483" s="235"/>
    </row>
    <row r="1484" spans="1:10" s="236" customFormat="1" ht="15.75" customHeight="1" x14ac:dyDescent="0.25">
      <c r="A1484" s="239"/>
      <c r="B1484" s="432"/>
      <c r="C1484" s="432"/>
      <c r="D1484" s="432"/>
      <c r="E1484" s="432"/>
      <c r="F1484" s="432"/>
      <c r="G1484" s="432"/>
      <c r="H1484" s="239"/>
      <c r="I1484" s="350"/>
      <c r="J1484" s="235"/>
    </row>
    <row r="1485" spans="1:10" s="236" customFormat="1" ht="15.75" customHeight="1" x14ac:dyDescent="0.25">
      <c r="A1485" s="239"/>
      <c r="B1485" s="422" t="s">
        <v>310</v>
      </c>
      <c r="C1485" s="423"/>
      <c r="D1485" s="423"/>
      <c r="E1485" s="423"/>
      <c r="F1485" s="423"/>
      <c r="G1485" s="424"/>
      <c r="H1485" s="239"/>
      <c r="I1485" s="350"/>
      <c r="J1485" s="235"/>
    </row>
    <row r="1486" spans="1:10" s="236" customFormat="1" ht="15.75" customHeight="1" x14ac:dyDescent="0.25">
      <c r="A1486" s="239"/>
      <c r="B1486" s="242"/>
      <c r="C1486" s="242"/>
      <c r="D1486" s="320">
        <v>12763.25</v>
      </c>
      <c r="E1486" s="319" t="s">
        <v>15</v>
      </c>
      <c r="F1486" s="242"/>
      <c r="G1486" s="242"/>
      <c r="H1486" s="239"/>
      <c r="I1486" s="350"/>
      <c r="J1486" s="235"/>
    </row>
    <row r="1487" spans="1:10" s="236" customFormat="1" ht="15.75" customHeight="1" x14ac:dyDescent="0.25">
      <c r="A1487" s="239"/>
      <c r="B1487" s="303"/>
      <c r="C1487" s="304"/>
      <c r="D1487" s="304"/>
      <c r="E1487" s="304"/>
      <c r="F1487" s="304"/>
      <c r="G1487" s="305"/>
      <c r="H1487" s="239"/>
      <c r="I1487" s="350"/>
      <c r="J1487" s="235"/>
    </row>
    <row r="1488" spans="1:10" s="236" customFormat="1" ht="15.75" customHeight="1" x14ac:dyDescent="0.25">
      <c r="A1488" s="246"/>
      <c r="B1488" s="425" t="s">
        <v>30</v>
      </c>
      <c r="C1488" s="425"/>
      <c r="D1488" s="425"/>
      <c r="E1488" s="306">
        <v>2520</v>
      </c>
      <c r="F1488" s="307" t="s">
        <v>15</v>
      </c>
      <c r="G1488" s="308"/>
      <c r="H1488" s="246"/>
      <c r="I1488" s="246"/>
      <c r="J1488" s="235"/>
    </row>
    <row r="1489" spans="1:10" s="236" customFormat="1" ht="15.75" customHeight="1" x14ac:dyDescent="0.25">
      <c r="A1489" s="239"/>
      <c r="B1489" s="426"/>
      <c r="C1489" s="426"/>
      <c r="D1489" s="426"/>
      <c r="E1489" s="426"/>
      <c r="F1489" s="426"/>
      <c r="G1489" s="426"/>
      <c r="H1489" s="239"/>
      <c r="I1489" s="239"/>
      <c r="J1489" s="235"/>
    </row>
    <row r="1490" spans="1:10" s="236" customFormat="1" ht="15.75" customHeight="1" x14ac:dyDescent="0.25">
      <c r="A1490" s="239"/>
      <c r="B1490" s="364" t="s">
        <v>17</v>
      </c>
      <c r="C1490" s="335"/>
      <c r="D1490" s="335"/>
      <c r="E1490" s="335"/>
      <c r="F1490" s="335"/>
      <c r="G1490" s="311"/>
      <c r="H1490" s="239"/>
      <c r="I1490" s="239"/>
      <c r="J1490" s="235"/>
    </row>
    <row r="1491" spans="1:10" s="236" customFormat="1" ht="15.75" customHeight="1" x14ac:dyDescent="0.25">
      <c r="A1491" s="239"/>
      <c r="B1491" s="312"/>
      <c r="C1491" s="313">
        <f>D1486</f>
        <v>12763.25</v>
      </c>
      <c r="D1491" s="314" t="s">
        <v>18</v>
      </c>
      <c r="E1491" s="313">
        <f>E1488</f>
        <v>2520</v>
      </c>
      <c r="F1491" s="314" t="s">
        <v>19</v>
      </c>
      <c r="G1491" s="313">
        <f>C1491-E1491</f>
        <v>10243.25</v>
      </c>
      <c r="H1491" s="239"/>
      <c r="I1491" s="239"/>
      <c r="J1491" s="235"/>
    </row>
    <row r="1492" spans="1:10" s="236" customFormat="1" ht="15.75" customHeight="1" x14ac:dyDescent="0.25">
      <c r="A1492" s="239"/>
      <c r="B1492" s="312"/>
      <c r="C1492" s="315"/>
      <c r="D1492" s="315"/>
      <c r="E1492" s="315"/>
      <c r="F1492" s="315"/>
      <c r="G1492" s="316"/>
      <c r="H1492" s="239"/>
      <c r="I1492" s="239"/>
      <c r="J1492" s="235"/>
    </row>
    <row r="1493" spans="1:10" s="236" customFormat="1" ht="15.75" customHeight="1" x14ac:dyDescent="0.25">
      <c r="A1493" s="239"/>
      <c r="B1493" s="427" t="s">
        <v>311</v>
      </c>
      <c r="C1493" s="428"/>
      <c r="D1493" s="428"/>
      <c r="E1493" s="428"/>
      <c r="F1493" s="317">
        <f>G1491</f>
        <v>10243.25</v>
      </c>
      <c r="G1493" s="335" t="s">
        <v>15</v>
      </c>
      <c r="H1493" s="239"/>
      <c r="I1493" s="239"/>
      <c r="J1493" s="235"/>
    </row>
    <row r="1494" spans="1:10" s="236" customFormat="1" ht="15.75" customHeight="1" x14ac:dyDescent="0.25">
      <c r="A1494" s="239"/>
      <c r="B1494" s="334"/>
      <c r="C1494" s="335"/>
      <c r="D1494" s="335"/>
      <c r="E1494" s="335"/>
      <c r="F1494" s="317"/>
      <c r="G1494" s="335"/>
      <c r="H1494" s="239"/>
      <c r="I1494" s="105"/>
      <c r="J1494" s="235"/>
    </row>
    <row r="1495" spans="1:10" s="236" customFormat="1" ht="15.75" customHeight="1" x14ac:dyDescent="0.25">
      <c r="A1495" s="239"/>
      <c r="B1495" s="334"/>
      <c r="C1495" s="335"/>
      <c r="D1495" s="335"/>
      <c r="E1495" s="335"/>
      <c r="F1495" s="317"/>
      <c r="G1495" s="335"/>
      <c r="H1495" s="239"/>
      <c r="I1495" s="105"/>
      <c r="J1495" s="235"/>
    </row>
    <row r="1496" spans="1:10" s="236" customFormat="1" ht="15.75" customHeight="1" x14ac:dyDescent="0.25">
      <c r="A1496" s="239"/>
      <c r="B1496" s="334"/>
      <c r="C1496" s="335"/>
      <c r="D1496" s="335"/>
      <c r="E1496" s="335"/>
      <c r="F1496" s="317"/>
      <c r="G1496" s="335"/>
      <c r="H1496" s="239"/>
      <c r="I1496" s="105"/>
      <c r="J1496" s="235"/>
    </row>
    <row r="1497" spans="1:10" s="236" customFormat="1" ht="15.75" customHeight="1" x14ac:dyDescent="0.25">
      <c r="A1497" s="239"/>
      <c r="B1497" s="334"/>
      <c r="C1497" s="335"/>
      <c r="D1497" s="335"/>
      <c r="E1497" s="335"/>
      <c r="F1497" s="317"/>
      <c r="G1497" s="335"/>
      <c r="H1497" s="239"/>
      <c r="I1497" s="105"/>
      <c r="J1497" s="235"/>
    </row>
    <row r="1498" spans="1:10" s="236" customFormat="1" ht="15.75" customHeight="1" x14ac:dyDescent="0.25">
      <c r="A1498" s="239"/>
      <c r="B1498" s="334"/>
      <c r="C1498" s="335"/>
      <c r="D1498" s="335"/>
      <c r="E1498" s="335"/>
      <c r="F1498" s="317"/>
      <c r="G1498" s="335"/>
      <c r="H1498" s="239"/>
      <c r="I1498" s="105"/>
      <c r="J1498" s="235"/>
    </row>
    <row r="1499" spans="1:10" s="236" customFormat="1" ht="15.75" customHeight="1" x14ac:dyDescent="0.25">
      <c r="A1499" s="239"/>
      <c r="B1499" s="334"/>
      <c r="C1499" s="335"/>
      <c r="D1499" s="335"/>
      <c r="E1499" s="335"/>
      <c r="F1499" s="317"/>
      <c r="G1499" s="335"/>
      <c r="H1499" s="239"/>
      <c r="I1499" s="105"/>
      <c r="J1499" s="235"/>
    </row>
    <row r="1500" spans="1:10" s="236" customFormat="1" ht="15.75" customHeight="1" x14ac:dyDescent="0.25">
      <c r="A1500" s="239"/>
      <c r="B1500" s="334"/>
      <c r="C1500" s="335"/>
      <c r="D1500" s="335"/>
      <c r="E1500" s="335"/>
      <c r="F1500" s="317"/>
      <c r="G1500" s="335"/>
      <c r="H1500" s="239"/>
      <c r="I1500" s="105"/>
      <c r="J1500" s="235"/>
    </row>
    <row r="1501" spans="1:10" s="236" customFormat="1" ht="15.75" customHeight="1" x14ac:dyDescent="0.25">
      <c r="A1501" s="239"/>
      <c r="B1501" s="334"/>
      <c r="C1501" s="335"/>
      <c r="D1501" s="335"/>
      <c r="E1501" s="335"/>
      <c r="F1501" s="317"/>
      <c r="G1501" s="335"/>
      <c r="H1501" s="239"/>
      <c r="I1501" s="105"/>
      <c r="J1501" s="235"/>
    </row>
    <row r="1502" spans="1:10" s="236" customFormat="1" ht="15.75" customHeight="1" x14ac:dyDescent="0.25">
      <c r="A1502" s="239"/>
      <c r="B1502" s="334"/>
      <c r="C1502" s="335"/>
      <c r="D1502" s="335"/>
      <c r="E1502" s="335"/>
      <c r="F1502" s="317"/>
      <c r="G1502" s="335"/>
      <c r="H1502" s="239"/>
      <c r="I1502" s="105"/>
      <c r="J1502" s="235"/>
    </row>
    <row r="1503" spans="1:10" s="236" customFormat="1" ht="15.75" customHeight="1" x14ac:dyDescent="0.25">
      <c r="A1503" s="239"/>
      <c r="B1503" s="334"/>
      <c r="C1503" s="335"/>
      <c r="D1503" s="335"/>
      <c r="E1503" s="335"/>
      <c r="F1503" s="317"/>
      <c r="G1503" s="335"/>
      <c r="H1503" s="239"/>
      <c r="I1503" s="105"/>
      <c r="J1503" s="235"/>
    </row>
    <row r="1504" spans="1:10" s="236" customFormat="1" ht="15.75" customHeight="1" x14ac:dyDescent="0.25">
      <c r="A1504" s="239"/>
      <c r="B1504" s="334"/>
      <c r="C1504" s="335"/>
      <c r="D1504" s="335"/>
      <c r="E1504" s="335"/>
      <c r="F1504" s="317"/>
      <c r="G1504" s="335"/>
      <c r="H1504" s="239"/>
      <c r="I1504" s="105"/>
      <c r="J1504" s="235"/>
    </row>
    <row r="1505" spans="1:10" s="236" customFormat="1" ht="15.75" customHeight="1" x14ac:dyDescent="0.25">
      <c r="A1505" s="239"/>
      <c r="B1505" s="334"/>
      <c r="C1505" s="335"/>
      <c r="D1505" s="335"/>
      <c r="E1505" s="335"/>
      <c r="F1505" s="317"/>
      <c r="G1505" s="335"/>
      <c r="H1505" s="239"/>
      <c r="I1505" s="105"/>
      <c r="J1505" s="235"/>
    </row>
    <row r="1506" spans="1:10" s="236" customFormat="1" ht="15.75" customHeight="1" x14ac:dyDescent="0.25">
      <c r="A1506" s="280"/>
      <c r="B1506" s="232"/>
      <c r="C1506" s="233"/>
      <c r="D1506" s="75"/>
      <c r="E1506" s="75"/>
      <c r="F1506" s="75"/>
      <c r="G1506" s="255"/>
      <c r="H1506" s="282"/>
      <c r="I1506" s="259"/>
      <c r="J1506" s="235"/>
    </row>
    <row r="1507" spans="1:10" s="236" customFormat="1" ht="22.5" customHeight="1" x14ac:dyDescent="0.25">
      <c r="A1507" s="329" t="s">
        <v>438</v>
      </c>
      <c r="B1507" s="435" t="s">
        <v>396</v>
      </c>
      <c r="C1507" s="436"/>
      <c r="D1507" s="436"/>
      <c r="E1507" s="436"/>
      <c r="F1507" s="436"/>
      <c r="G1507" s="437"/>
      <c r="H1507" s="329" t="s">
        <v>22</v>
      </c>
      <c r="I1507" s="330">
        <f>E1513</f>
        <v>-2354.4</v>
      </c>
      <c r="J1507" s="235"/>
    </row>
    <row r="1508" spans="1:10" s="236" customFormat="1" ht="15.75" customHeight="1" x14ac:dyDescent="0.25">
      <c r="A1508" s="358"/>
      <c r="B1508" s="241"/>
      <c r="C1508" s="242"/>
      <c r="D1508" s="242"/>
      <c r="E1508" s="242"/>
      <c r="F1508" s="242"/>
      <c r="G1508" s="242"/>
      <c r="H1508" s="246"/>
      <c r="I1508" s="238"/>
      <c r="J1508" s="235"/>
    </row>
    <row r="1509" spans="1:10" s="236" customFormat="1" ht="15.75" customHeight="1" x14ac:dyDescent="0.25">
      <c r="A1509" s="358"/>
      <c r="B1509" s="241" t="s">
        <v>303</v>
      </c>
      <c r="C1509" s="242"/>
      <c r="D1509" s="242"/>
      <c r="E1509" s="242"/>
      <c r="F1509" s="242"/>
      <c r="G1509" s="242"/>
      <c r="H1509" s="246"/>
      <c r="I1509" s="238"/>
      <c r="J1509" s="235"/>
    </row>
    <row r="1510" spans="1:10" s="236" customFormat="1" ht="15.75" customHeight="1" x14ac:dyDescent="0.25">
      <c r="A1510" s="358"/>
      <c r="B1510" s="241"/>
      <c r="C1510" s="242"/>
      <c r="D1510" s="242"/>
      <c r="E1510" s="242"/>
      <c r="F1510" s="242"/>
      <c r="G1510" s="242"/>
      <c r="H1510" s="246"/>
      <c r="I1510" s="238"/>
      <c r="J1510" s="235"/>
    </row>
    <row r="1511" spans="1:10" s="236" customFormat="1" ht="15.75" customHeight="1" x14ac:dyDescent="0.25">
      <c r="A1511" s="358"/>
      <c r="B1511" s="438" t="s">
        <v>304</v>
      </c>
      <c r="C1511" s="439"/>
      <c r="D1511" s="439"/>
      <c r="E1511" s="324">
        <v>2354.4</v>
      </c>
      <c r="F1511" s="325" t="s">
        <v>22</v>
      </c>
      <c r="G1511" s="242"/>
      <c r="H1511" s="246"/>
      <c r="I1511" s="238"/>
      <c r="J1511" s="235"/>
    </row>
    <row r="1512" spans="1:10" s="236" customFormat="1" ht="15.75" customHeight="1" x14ac:dyDescent="0.25">
      <c r="A1512" s="358"/>
      <c r="B1512" s="323"/>
      <c r="C1512" s="324"/>
      <c r="D1512" s="325"/>
      <c r="E1512" s="242"/>
      <c r="F1512" s="242"/>
      <c r="G1512" s="242"/>
      <c r="H1512" s="246"/>
      <c r="I1512" s="238"/>
      <c r="J1512" s="235"/>
    </row>
    <row r="1513" spans="1:10" s="236" customFormat="1" ht="15.75" customHeight="1" x14ac:dyDescent="0.25">
      <c r="A1513" s="358"/>
      <c r="B1513" s="326" t="s">
        <v>398</v>
      </c>
      <c r="C1513" s="327"/>
      <c r="D1513" s="328"/>
      <c r="E1513" s="68">
        <f>-E1511</f>
        <v>-2354.4</v>
      </c>
      <c r="F1513" s="327" t="s">
        <v>22</v>
      </c>
      <c r="G1513" s="242"/>
      <c r="H1513" s="246"/>
      <c r="I1513" s="238"/>
      <c r="J1513" s="235"/>
    </row>
    <row r="1514" spans="1:10" s="236" customFormat="1" ht="15.75" customHeight="1" x14ac:dyDescent="0.25">
      <c r="A1514" s="280"/>
      <c r="B1514" s="232"/>
      <c r="C1514" s="233"/>
      <c r="D1514" s="75"/>
      <c r="E1514" s="75"/>
      <c r="F1514" s="75"/>
      <c r="G1514" s="255"/>
      <c r="H1514" s="282"/>
      <c r="I1514" s="259"/>
      <c r="J1514" s="235"/>
    </row>
    <row r="1515" spans="1:10" s="236" customFormat="1" ht="22.5" customHeight="1" x14ac:dyDescent="0.25">
      <c r="A1515" s="329" t="s">
        <v>439</v>
      </c>
      <c r="B1515" s="435" t="s">
        <v>373</v>
      </c>
      <c r="C1515" s="436"/>
      <c r="D1515" s="436"/>
      <c r="E1515" s="436"/>
      <c r="F1515" s="436"/>
      <c r="G1515" s="437"/>
      <c r="H1515" s="329" t="s">
        <v>22</v>
      </c>
      <c r="I1515" s="330">
        <f>E1521</f>
        <v>-27184.400000000001</v>
      </c>
      <c r="J1515" s="235"/>
    </row>
    <row r="1516" spans="1:10" s="236" customFormat="1" ht="15.75" customHeight="1" x14ac:dyDescent="0.25">
      <c r="A1516" s="358"/>
      <c r="B1516" s="241"/>
      <c r="C1516" s="242"/>
      <c r="D1516" s="242"/>
      <c r="E1516" s="242"/>
      <c r="F1516" s="242"/>
      <c r="G1516" s="242"/>
      <c r="H1516" s="246"/>
      <c r="I1516" s="238"/>
      <c r="J1516" s="235"/>
    </row>
    <row r="1517" spans="1:10" s="236" customFormat="1" ht="15.75" customHeight="1" x14ac:dyDescent="0.25">
      <c r="A1517" s="358"/>
      <c r="B1517" s="241" t="s">
        <v>303</v>
      </c>
      <c r="C1517" s="242"/>
      <c r="D1517" s="242"/>
      <c r="E1517" s="242"/>
      <c r="F1517" s="242"/>
      <c r="G1517" s="242"/>
      <c r="H1517" s="246"/>
      <c r="I1517" s="238"/>
      <c r="J1517" s="235"/>
    </row>
    <row r="1518" spans="1:10" s="236" customFormat="1" ht="15.75" customHeight="1" x14ac:dyDescent="0.25">
      <c r="A1518" s="358"/>
      <c r="B1518" s="241"/>
      <c r="C1518" s="242"/>
      <c r="D1518" s="242"/>
      <c r="E1518" s="242"/>
      <c r="F1518" s="242"/>
      <c r="G1518" s="242"/>
      <c r="H1518" s="246"/>
      <c r="I1518" s="238"/>
      <c r="J1518" s="235"/>
    </row>
    <row r="1519" spans="1:10" s="236" customFormat="1" ht="15.75" customHeight="1" x14ac:dyDescent="0.25">
      <c r="A1519" s="358"/>
      <c r="B1519" s="438" t="s">
        <v>304</v>
      </c>
      <c r="C1519" s="439"/>
      <c r="D1519" s="439"/>
      <c r="E1519" s="324">
        <v>27184.400000000001</v>
      </c>
      <c r="F1519" s="325" t="s">
        <v>22</v>
      </c>
      <c r="G1519" s="242"/>
      <c r="H1519" s="246"/>
      <c r="I1519" s="238"/>
      <c r="J1519" s="235"/>
    </row>
    <row r="1520" spans="1:10" s="236" customFormat="1" ht="15.75" customHeight="1" x14ac:dyDescent="0.25">
      <c r="A1520" s="358"/>
      <c r="B1520" s="323"/>
      <c r="C1520" s="324"/>
      <c r="D1520" s="325"/>
      <c r="E1520" s="242"/>
      <c r="F1520" s="242"/>
      <c r="G1520" s="242"/>
      <c r="H1520" s="246"/>
      <c r="I1520" s="238"/>
      <c r="J1520" s="235"/>
    </row>
    <row r="1521" spans="1:10" s="236" customFormat="1" ht="15.75" customHeight="1" x14ac:dyDescent="0.25">
      <c r="A1521" s="358"/>
      <c r="B1521" s="326" t="s">
        <v>305</v>
      </c>
      <c r="C1521" s="327"/>
      <c r="D1521" s="328"/>
      <c r="E1521" s="328">
        <f>-E1519</f>
        <v>-27184.400000000001</v>
      </c>
      <c r="F1521" s="327" t="s">
        <v>22</v>
      </c>
      <c r="G1521" s="242"/>
      <c r="H1521" s="246"/>
      <c r="I1521" s="238"/>
      <c r="J1521" s="235"/>
    </row>
    <row r="1522" spans="1:10" s="236" customFormat="1" ht="15.75" customHeight="1" x14ac:dyDescent="0.25">
      <c r="A1522" s="280"/>
      <c r="B1522" s="232"/>
      <c r="C1522" s="233"/>
      <c r="D1522" s="75"/>
      <c r="E1522" s="75"/>
      <c r="F1522" s="75"/>
      <c r="G1522" s="255"/>
      <c r="H1522" s="282"/>
      <c r="I1522" s="259"/>
      <c r="J1522" s="235"/>
    </row>
    <row r="1523" spans="1:10" s="236" customFormat="1" ht="15.75" customHeight="1" x14ac:dyDescent="0.25">
      <c r="A1523" s="329" t="s">
        <v>440</v>
      </c>
      <c r="B1523" s="435" t="s">
        <v>375</v>
      </c>
      <c r="C1523" s="436"/>
      <c r="D1523" s="436"/>
      <c r="E1523" s="436"/>
      <c r="F1523" s="436"/>
      <c r="G1523" s="437"/>
      <c r="H1523" s="329" t="s">
        <v>376</v>
      </c>
      <c r="I1523" s="330">
        <f>E1529</f>
        <v>-2446.6</v>
      </c>
      <c r="J1523" s="235"/>
    </row>
    <row r="1524" spans="1:10" s="236" customFormat="1" ht="15.75" customHeight="1" x14ac:dyDescent="0.25">
      <c r="A1524" s="358"/>
      <c r="B1524" s="241"/>
      <c r="C1524" s="242"/>
      <c r="D1524" s="242"/>
      <c r="E1524" s="242"/>
      <c r="F1524" s="242"/>
      <c r="G1524" s="242"/>
      <c r="H1524" s="246"/>
      <c r="I1524" s="238"/>
      <c r="J1524" s="235"/>
    </row>
    <row r="1525" spans="1:10" s="236" customFormat="1" ht="15.75" customHeight="1" x14ac:dyDescent="0.25">
      <c r="A1525" s="358"/>
      <c r="B1525" s="241" t="s">
        <v>303</v>
      </c>
      <c r="C1525" s="242"/>
      <c r="D1525" s="242"/>
      <c r="E1525" s="242"/>
      <c r="F1525" s="242"/>
      <c r="G1525" s="242"/>
      <c r="H1525" s="246"/>
      <c r="I1525" s="238"/>
      <c r="J1525" s="235"/>
    </row>
    <row r="1526" spans="1:10" s="236" customFormat="1" ht="15.75" customHeight="1" x14ac:dyDescent="0.25">
      <c r="A1526" s="358"/>
      <c r="B1526" s="241"/>
      <c r="C1526" s="242"/>
      <c r="D1526" s="242"/>
      <c r="E1526" s="242"/>
      <c r="F1526" s="242"/>
      <c r="G1526" s="242"/>
      <c r="H1526" s="246"/>
      <c r="I1526" s="238"/>
      <c r="J1526" s="235"/>
    </row>
    <row r="1527" spans="1:10" s="236" customFormat="1" ht="15.75" customHeight="1" x14ac:dyDescent="0.25">
      <c r="A1527" s="358"/>
      <c r="B1527" s="438" t="s">
        <v>304</v>
      </c>
      <c r="C1527" s="439"/>
      <c r="D1527" s="439"/>
      <c r="E1527" s="324">
        <v>2446.6</v>
      </c>
      <c r="F1527" s="325" t="s">
        <v>376</v>
      </c>
      <c r="G1527" s="242"/>
      <c r="H1527" s="246"/>
      <c r="I1527" s="238"/>
      <c r="J1527" s="235"/>
    </row>
    <row r="1528" spans="1:10" s="236" customFormat="1" ht="15.75" customHeight="1" x14ac:dyDescent="0.25">
      <c r="A1528" s="358"/>
      <c r="B1528" s="323"/>
      <c r="C1528" s="324"/>
      <c r="D1528" s="325"/>
      <c r="E1528" s="242"/>
      <c r="F1528" s="242"/>
      <c r="G1528" s="242"/>
      <c r="H1528" s="246"/>
      <c r="I1528" s="238"/>
      <c r="J1528" s="235"/>
    </row>
    <row r="1529" spans="1:10" s="236" customFormat="1" ht="15.75" customHeight="1" x14ac:dyDescent="0.25">
      <c r="A1529" s="358"/>
      <c r="B1529" s="326" t="s">
        <v>377</v>
      </c>
      <c r="C1529" s="327"/>
      <c r="D1529" s="328"/>
      <c r="E1529" s="328">
        <f>-E1527</f>
        <v>-2446.6</v>
      </c>
      <c r="F1529" s="327" t="s">
        <v>376</v>
      </c>
      <c r="G1529" s="242"/>
      <c r="H1529" s="246"/>
      <c r="I1529" s="238"/>
      <c r="J1529" s="235"/>
    </row>
    <row r="1530" spans="1:10" s="236" customFormat="1" ht="15.75" customHeight="1" x14ac:dyDescent="0.25">
      <c r="A1530" s="280"/>
      <c r="B1530" s="232"/>
      <c r="C1530" s="233"/>
      <c r="D1530" s="75"/>
      <c r="E1530" s="75"/>
      <c r="F1530" s="75"/>
      <c r="G1530" s="255"/>
      <c r="H1530" s="282"/>
      <c r="I1530" s="259"/>
      <c r="J1530" s="235"/>
    </row>
    <row r="1531" spans="1:10" s="236" customFormat="1" ht="22.5" customHeight="1" x14ac:dyDescent="0.25">
      <c r="A1531" s="299" t="s">
        <v>441</v>
      </c>
      <c r="B1531" s="433" t="s">
        <v>410</v>
      </c>
      <c r="C1531" s="434"/>
      <c r="D1531" s="434"/>
      <c r="E1531" s="434"/>
      <c r="F1531" s="434"/>
      <c r="G1531" s="434"/>
      <c r="H1531" s="299" t="s">
        <v>15</v>
      </c>
      <c r="I1531" s="300">
        <f>F1541</f>
        <v>945.69999999999982</v>
      </c>
      <c r="J1531" s="235"/>
    </row>
    <row r="1532" spans="1:10" s="236" customFormat="1" ht="15.75" customHeight="1" x14ac:dyDescent="0.25">
      <c r="A1532" s="239"/>
      <c r="B1532" s="98"/>
      <c r="C1532" s="99"/>
      <c r="D1532" s="101"/>
      <c r="E1532" s="99"/>
      <c r="F1532" s="99"/>
      <c r="G1532" s="100"/>
      <c r="H1532" s="239"/>
      <c r="I1532" s="350"/>
      <c r="J1532" s="235"/>
    </row>
    <row r="1533" spans="1:10" s="236" customFormat="1" ht="15.75" customHeight="1" x14ac:dyDescent="0.25">
      <c r="A1533" s="239"/>
      <c r="B1533" s="422" t="s">
        <v>412</v>
      </c>
      <c r="C1533" s="423"/>
      <c r="D1533" s="423"/>
      <c r="E1533" s="423"/>
      <c r="F1533" s="423"/>
      <c r="G1533" s="424"/>
      <c r="H1533" s="239"/>
      <c r="I1533" s="350"/>
      <c r="J1533" s="235"/>
    </row>
    <row r="1534" spans="1:10" s="236" customFormat="1" ht="15.75" customHeight="1" x14ac:dyDescent="0.25">
      <c r="A1534" s="239"/>
      <c r="B1534" s="242"/>
      <c r="C1534" s="242"/>
      <c r="D1534" s="320">
        <v>5704.2</v>
      </c>
      <c r="E1534" s="319" t="s">
        <v>15</v>
      </c>
      <c r="F1534" s="242"/>
      <c r="G1534" s="242"/>
      <c r="H1534" s="239"/>
      <c r="I1534" s="350"/>
      <c r="J1534" s="235"/>
    </row>
    <row r="1535" spans="1:10" s="236" customFormat="1" ht="15.75" customHeight="1" x14ac:dyDescent="0.25">
      <c r="A1535" s="239"/>
      <c r="B1535" s="303"/>
      <c r="C1535" s="304"/>
      <c r="D1535" s="304"/>
      <c r="E1535" s="304"/>
      <c r="F1535" s="304"/>
      <c r="G1535" s="305"/>
      <c r="H1535" s="239"/>
      <c r="I1535" s="350"/>
      <c r="J1535" s="235"/>
    </row>
    <row r="1536" spans="1:10" s="236" customFormat="1" ht="15.75" customHeight="1" x14ac:dyDescent="0.25">
      <c r="A1536" s="239"/>
      <c r="B1536" s="425" t="s">
        <v>30</v>
      </c>
      <c r="C1536" s="425"/>
      <c r="D1536" s="425"/>
      <c r="E1536" s="306">
        <v>4758.5</v>
      </c>
      <c r="F1536" s="307" t="s">
        <v>15</v>
      </c>
      <c r="G1536" s="308"/>
      <c r="H1536" s="239"/>
      <c r="I1536" s="350"/>
      <c r="J1536" s="235"/>
    </row>
    <row r="1537" spans="1:10" s="236" customFormat="1" ht="15.75" customHeight="1" x14ac:dyDescent="0.25">
      <c r="A1537" s="239"/>
      <c r="B1537" s="426"/>
      <c r="C1537" s="426"/>
      <c r="D1537" s="426"/>
      <c r="E1537" s="426"/>
      <c r="F1537" s="426"/>
      <c r="G1537" s="426"/>
      <c r="H1537" s="239"/>
      <c r="I1537" s="350"/>
      <c r="J1537" s="235"/>
    </row>
    <row r="1538" spans="1:10" s="236" customFormat="1" ht="15.75" customHeight="1" x14ac:dyDescent="0.25">
      <c r="A1538" s="239"/>
      <c r="B1538" s="364" t="s">
        <v>17</v>
      </c>
      <c r="C1538" s="335"/>
      <c r="D1538" s="335"/>
      <c r="E1538" s="335"/>
      <c r="F1538" s="335"/>
      <c r="G1538" s="311"/>
      <c r="H1538" s="239"/>
      <c r="I1538" s="350"/>
      <c r="J1538" s="235"/>
    </row>
    <row r="1539" spans="1:10" s="236" customFormat="1" ht="15.75" customHeight="1" x14ac:dyDescent="0.25">
      <c r="A1539" s="239"/>
      <c r="B1539" s="312"/>
      <c r="C1539" s="313">
        <f>D1534</f>
        <v>5704.2</v>
      </c>
      <c r="D1539" s="314" t="s">
        <v>18</v>
      </c>
      <c r="E1539" s="313">
        <f>E1536</f>
        <v>4758.5</v>
      </c>
      <c r="F1539" s="314" t="s">
        <v>19</v>
      </c>
      <c r="G1539" s="313">
        <f>C1539-E1539</f>
        <v>945.69999999999982</v>
      </c>
      <c r="H1539" s="239"/>
      <c r="I1539" s="350"/>
      <c r="J1539" s="235"/>
    </row>
    <row r="1540" spans="1:10" s="236" customFormat="1" ht="15.75" customHeight="1" x14ac:dyDescent="0.25">
      <c r="A1540" s="239"/>
      <c r="B1540" s="312"/>
      <c r="C1540" s="315"/>
      <c r="D1540" s="315"/>
      <c r="E1540" s="315"/>
      <c r="F1540" s="315"/>
      <c r="G1540" s="316"/>
      <c r="H1540" s="239"/>
      <c r="I1540" s="350"/>
      <c r="J1540" s="235"/>
    </row>
    <row r="1541" spans="1:10" s="236" customFormat="1" ht="15.75" customHeight="1" x14ac:dyDescent="0.25">
      <c r="A1541" s="239"/>
      <c r="B1541" s="427" t="s">
        <v>437</v>
      </c>
      <c r="C1541" s="428"/>
      <c r="D1541" s="428"/>
      <c r="E1541" s="428"/>
      <c r="F1541" s="317">
        <f>G1539</f>
        <v>945.69999999999982</v>
      </c>
      <c r="G1541" s="335" t="s">
        <v>15</v>
      </c>
      <c r="H1541" s="239"/>
      <c r="I1541" s="350"/>
      <c r="J1541" s="235"/>
    </row>
    <row r="1542" spans="1:10" s="236" customFormat="1" ht="15.75" customHeight="1" x14ac:dyDescent="0.25">
      <c r="A1542" s="280"/>
      <c r="B1542" s="232"/>
      <c r="C1542" s="233"/>
      <c r="D1542" s="75"/>
      <c r="E1542" s="75"/>
      <c r="F1542" s="75"/>
      <c r="G1542" s="255"/>
      <c r="H1542" s="282"/>
      <c r="I1542" s="259"/>
      <c r="J1542" s="235"/>
    </row>
    <row r="1543" spans="1:10" s="236" customFormat="1" ht="15.75" customHeight="1" x14ac:dyDescent="0.25">
      <c r="A1543" s="280"/>
      <c r="B1543" s="232"/>
      <c r="C1543" s="233"/>
      <c r="D1543" s="75"/>
      <c r="E1543" s="75"/>
      <c r="F1543" s="75"/>
      <c r="G1543" s="255"/>
      <c r="H1543" s="282"/>
      <c r="I1543" s="259"/>
      <c r="J1543" s="235"/>
    </row>
    <row r="1544" spans="1:10" s="236" customFormat="1" ht="15.75" customHeight="1" x14ac:dyDescent="0.25">
      <c r="A1544" s="280"/>
      <c r="B1544" s="232"/>
      <c r="C1544" s="233"/>
      <c r="D1544" s="75"/>
      <c r="E1544" s="75"/>
      <c r="F1544" s="75"/>
      <c r="G1544" s="255"/>
      <c r="H1544" s="282"/>
      <c r="I1544" s="259"/>
      <c r="J1544" s="235"/>
    </row>
    <row r="1545" spans="1:10" s="236" customFormat="1" ht="15.75" customHeight="1" x14ac:dyDescent="0.25">
      <c r="A1545" s="351"/>
      <c r="B1545" s="232"/>
      <c r="C1545" s="233"/>
      <c r="D1545" s="75"/>
      <c r="E1545" s="75"/>
      <c r="F1545" s="75"/>
      <c r="G1545" s="255"/>
      <c r="H1545" s="346"/>
      <c r="I1545" s="259"/>
      <c r="J1545" s="235"/>
    </row>
    <row r="1546" spans="1:10" s="236" customFormat="1" ht="15.75" customHeight="1" x14ac:dyDescent="0.25">
      <c r="A1546" s="351"/>
      <c r="B1546" s="232"/>
      <c r="C1546" s="233"/>
      <c r="D1546" s="75"/>
      <c r="E1546" s="75"/>
      <c r="F1546" s="75"/>
      <c r="G1546" s="255"/>
      <c r="H1546" s="346"/>
      <c r="I1546" s="259"/>
      <c r="J1546" s="235"/>
    </row>
    <row r="1547" spans="1:10" s="236" customFormat="1" ht="15.75" customHeight="1" x14ac:dyDescent="0.25">
      <c r="A1547" s="351"/>
      <c r="B1547" s="232"/>
      <c r="C1547" s="233"/>
      <c r="D1547" s="75"/>
      <c r="E1547" s="75"/>
      <c r="F1547" s="75"/>
      <c r="G1547" s="255"/>
      <c r="H1547" s="346"/>
      <c r="I1547" s="259"/>
      <c r="J1547" s="235"/>
    </row>
    <row r="1548" spans="1:10" s="236" customFormat="1" ht="15.75" customHeight="1" x14ac:dyDescent="0.25">
      <c r="A1548" s="280"/>
      <c r="B1548" s="232"/>
      <c r="C1548" s="233"/>
      <c r="D1548" s="75"/>
      <c r="E1548" s="75"/>
      <c r="F1548" s="75"/>
      <c r="G1548" s="255"/>
      <c r="H1548" s="282"/>
      <c r="I1548" s="259"/>
      <c r="J1548" s="235"/>
    </row>
    <row r="1549" spans="1:10" s="236" customFormat="1" ht="15.75" customHeight="1" x14ac:dyDescent="0.25">
      <c r="A1549" s="351"/>
      <c r="B1549" s="232"/>
      <c r="C1549" s="233"/>
      <c r="D1549" s="75"/>
      <c r="E1549" s="75"/>
      <c r="F1549" s="75"/>
      <c r="G1549" s="255"/>
      <c r="H1549" s="346"/>
      <c r="I1549" s="259"/>
      <c r="J1549" s="235"/>
    </row>
    <row r="1550" spans="1:10" s="236" customFormat="1" ht="15.75" customHeight="1" x14ac:dyDescent="0.25">
      <c r="A1550" s="280"/>
      <c r="B1550" s="232"/>
      <c r="C1550" s="233"/>
      <c r="D1550" s="75"/>
      <c r="E1550" s="75"/>
      <c r="F1550" s="75"/>
      <c r="G1550" s="255"/>
      <c r="H1550" s="282"/>
      <c r="I1550" s="259"/>
      <c r="J1550" s="235"/>
    </row>
    <row r="1551" spans="1:10" s="236" customFormat="1" ht="15.75" customHeight="1" x14ac:dyDescent="0.25">
      <c r="A1551" s="280"/>
      <c r="B1551" s="232"/>
      <c r="C1551" s="233"/>
      <c r="D1551" s="75"/>
      <c r="E1551" s="75"/>
      <c r="F1551" s="75"/>
      <c r="G1551" s="255"/>
      <c r="H1551" s="282"/>
      <c r="I1551" s="259"/>
      <c r="J1551" s="235"/>
    </row>
    <row r="1552" spans="1:10" s="236" customFormat="1" ht="15.75" customHeight="1" x14ac:dyDescent="0.25">
      <c r="A1552" s="280"/>
      <c r="B1552" s="232"/>
      <c r="C1552" s="233"/>
      <c r="D1552" s="75"/>
      <c r="E1552" s="75"/>
      <c r="F1552" s="75"/>
      <c r="G1552" s="255"/>
      <c r="H1552" s="282"/>
      <c r="I1552" s="259"/>
      <c r="J1552" s="235"/>
    </row>
    <row r="1553" spans="1:10" s="236" customFormat="1" ht="15.75" customHeight="1" x14ac:dyDescent="0.25">
      <c r="A1553" s="280"/>
      <c r="B1553" s="232"/>
      <c r="C1553" s="233"/>
      <c r="D1553" s="75"/>
      <c r="E1553" s="75"/>
      <c r="F1553" s="75"/>
      <c r="G1553" s="255"/>
      <c r="H1553" s="282"/>
      <c r="I1553" s="259"/>
      <c r="J1553" s="235"/>
    </row>
    <row r="1554" spans="1:10" s="236" customFormat="1" ht="15.75" customHeight="1" x14ac:dyDescent="0.25">
      <c r="A1554" s="280"/>
      <c r="B1554" s="232"/>
      <c r="C1554" s="233"/>
      <c r="D1554" s="75"/>
      <c r="E1554" s="75"/>
      <c r="F1554" s="75"/>
      <c r="G1554" s="255"/>
      <c r="H1554" s="282"/>
      <c r="I1554" s="259"/>
      <c r="J1554" s="235"/>
    </row>
    <row r="1555" spans="1:10" s="236" customFormat="1" ht="22.5" customHeight="1" x14ac:dyDescent="0.25">
      <c r="A1555" s="297" t="s">
        <v>442</v>
      </c>
      <c r="B1555" s="429" t="s">
        <v>443</v>
      </c>
      <c r="C1555" s="429"/>
      <c r="D1555" s="429"/>
      <c r="E1555" s="429"/>
      <c r="F1555" s="429"/>
      <c r="G1555" s="429"/>
      <c r="H1555" s="301" t="s">
        <v>15</v>
      </c>
      <c r="I1555" s="298">
        <f>F1567</f>
        <v>131.32000000000005</v>
      </c>
      <c r="J1555" s="235"/>
    </row>
    <row r="1556" spans="1:10" s="236" customFormat="1" ht="15.75" customHeight="1" x14ac:dyDescent="0.25">
      <c r="A1556" s="351"/>
      <c r="B1556" s="340"/>
      <c r="C1556" s="258"/>
      <c r="D1556" s="258"/>
      <c r="E1556" s="258"/>
      <c r="F1556" s="258"/>
      <c r="G1556" s="258"/>
      <c r="H1556" s="346"/>
      <c r="I1556" s="259"/>
      <c r="J1556" s="235"/>
    </row>
    <row r="1557" spans="1:10" s="236" customFormat="1" ht="15.75" customHeight="1" x14ac:dyDescent="0.25">
      <c r="A1557" s="351"/>
      <c r="B1557" s="430" t="s">
        <v>16</v>
      </c>
      <c r="C1557" s="430"/>
      <c r="D1557" s="430"/>
      <c r="E1557" s="430"/>
      <c r="F1557" s="430"/>
      <c r="G1557" s="430"/>
      <c r="H1557" s="346"/>
      <c r="I1557" s="259"/>
      <c r="J1557" s="235"/>
    </row>
    <row r="1558" spans="1:10" s="236" customFormat="1" ht="15.75" customHeight="1" x14ac:dyDescent="0.25">
      <c r="A1558" s="351"/>
      <c r="B1558" s="432"/>
      <c r="C1558" s="432"/>
      <c r="D1558" s="432"/>
      <c r="E1558" s="432"/>
      <c r="F1558" s="432"/>
      <c r="G1558" s="432"/>
      <c r="H1558" s="346"/>
      <c r="I1558" s="259"/>
      <c r="J1558" s="235"/>
    </row>
    <row r="1559" spans="1:10" s="236" customFormat="1" ht="15.75" customHeight="1" x14ac:dyDescent="0.25">
      <c r="A1559" s="351"/>
      <c r="B1559" s="422" t="s">
        <v>444</v>
      </c>
      <c r="C1559" s="423"/>
      <c r="D1559" s="423"/>
      <c r="E1559" s="423"/>
      <c r="F1559" s="423"/>
      <c r="G1559" s="424"/>
      <c r="H1559" s="346"/>
      <c r="I1559" s="259"/>
      <c r="J1559" s="235"/>
    </row>
    <row r="1560" spans="1:10" s="236" customFormat="1" ht="15.75" customHeight="1" x14ac:dyDescent="0.25">
      <c r="A1560" s="351"/>
      <c r="B1560" s="242"/>
      <c r="C1560" s="242"/>
      <c r="D1560" s="320">
        <v>531.32000000000005</v>
      </c>
      <c r="E1560" s="319" t="s">
        <v>15</v>
      </c>
      <c r="F1560" s="242"/>
      <c r="G1560" s="242"/>
      <c r="H1560" s="346"/>
      <c r="I1560" s="259"/>
      <c r="J1560" s="235"/>
    </row>
    <row r="1561" spans="1:10" s="236" customFormat="1" ht="15.75" customHeight="1" x14ac:dyDescent="0.25">
      <c r="A1561" s="351"/>
      <c r="B1561" s="303"/>
      <c r="C1561" s="304"/>
      <c r="D1561" s="304"/>
      <c r="E1561" s="304"/>
      <c r="F1561" s="304"/>
      <c r="G1561" s="305"/>
      <c r="H1561" s="346"/>
      <c r="I1561" s="259"/>
      <c r="J1561" s="235"/>
    </row>
    <row r="1562" spans="1:10" s="236" customFormat="1" ht="15.75" customHeight="1" x14ac:dyDescent="0.25">
      <c r="A1562" s="351"/>
      <c r="B1562" s="425" t="s">
        <v>30</v>
      </c>
      <c r="C1562" s="425"/>
      <c r="D1562" s="425"/>
      <c r="E1562" s="306">
        <v>400</v>
      </c>
      <c r="F1562" s="307" t="s">
        <v>15</v>
      </c>
      <c r="G1562" s="308"/>
      <c r="H1562" s="346"/>
      <c r="I1562" s="259"/>
      <c r="J1562" s="235"/>
    </row>
    <row r="1563" spans="1:10" s="236" customFormat="1" ht="15.75" customHeight="1" x14ac:dyDescent="0.25">
      <c r="A1563" s="351"/>
      <c r="B1563" s="426"/>
      <c r="C1563" s="426"/>
      <c r="D1563" s="426"/>
      <c r="E1563" s="426"/>
      <c r="F1563" s="426"/>
      <c r="G1563" s="426"/>
      <c r="H1563" s="346"/>
      <c r="I1563" s="259"/>
      <c r="J1563" s="235"/>
    </row>
    <row r="1564" spans="1:10" s="236" customFormat="1" ht="15.75" customHeight="1" x14ac:dyDescent="0.25">
      <c r="A1564" s="351"/>
      <c r="B1564" s="364" t="s">
        <v>17</v>
      </c>
      <c r="C1564" s="335"/>
      <c r="D1564" s="335"/>
      <c r="E1564" s="335"/>
      <c r="F1564" s="335"/>
      <c r="G1564" s="311"/>
      <c r="H1564" s="346"/>
      <c r="I1564" s="259"/>
      <c r="J1564" s="235"/>
    </row>
    <row r="1565" spans="1:10" s="236" customFormat="1" ht="15.75" customHeight="1" x14ac:dyDescent="0.25">
      <c r="A1565" s="351"/>
      <c r="B1565" s="312"/>
      <c r="C1565" s="313">
        <f>D1560</f>
        <v>531.32000000000005</v>
      </c>
      <c r="D1565" s="314" t="s">
        <v>18</v>
      </c>
      <c r="E1565" s="313">
        <f>E1562</f>
        <v>400</v>
      </c>
      <c r="F1565" s="314" t="s">
        <v>19</v>
      </c>
      <c r="G1565" s="313">
        <f>C1565-E1565</f>
        <v>131.32000000000005</v>
      </c>
      <c r="H1565" s="346"/>
      <c r="I1565" s="259"/>
      <c r="J1565" s="235"/>
    </row>
    <row r="1566" spans="1:10" s="236" customFormat="1" ht="15.75" customHeight="1" x14ac:dyDescent="0.25">
      <c r="A1566" s="351"/>
      <c r="B1566" s="312"/>
      <c r="C1566" s="315"/>
      <c r="D1566" s="315"/>
      <c r="E1566" s="315"/>
      <c r="F1566" s="315"/>
      <c r="G1566" s="316"/>
      <c r="H1566" s="346"/>
      <c r="I1566" s="259"/>
      <c r="J1566" s="235"/>
    </row>
    <row r="1567" spans="1:10" s="236" customFormat="1" ht="15.75" customHeight="1" x14ac:dyDescent="0.25">
      <c r="A1567" s="351"/>
      <c r="B1567" s="427" t="s">
        <v>445</v>
      </c>
      <c r="C1567" s="428"/>
      <c r="D1567" s="428"/>
      <c r="E1567" s="428"/>
      <c r="F1567" s="317">
        <f>G1565</f>
        <v>131.32000000000005</v>
      </c>
      <c r="G1567" s="335" t="s">
        <v>15</v>
      </c>
      <c r="H1567" s="346"/>
      <c r="I1567" s="259"/>
      <c r="J1567" s="235"/>
    </row>
    <row r="1568" spans="1:10" s="236" customFormat="1" ht="15.75" customHeight="1" x14ac:dyDescent="0.25">
      <c r="A1568" s="280"/>
      <c r="B1568" s="232"/>
      <c r="C1568" s="233"/>
      <c r="D1568" s="75"/>
      <c r="E1568" s="75"/>
      <c r="F1568" s="75"/>
      <c r="G1568" s="255"/>
      <c r="H1568" s="282"/>
      <c r="I1568" s="259"/>
      <c r="J1568" s="235"/>
    </row>
    <row r="1569" spans="1:10" s="236" customFormat="1" ht="15.75" customHeight="1" x14ac:dyDescent="0.25">
      <c r="A1569" s="280"/>
      <c r="B1569" s="232"/>
      <c r="C1569" s="233"/>
      <c r="D1569" s="75"/>
      <c r="E1569" s="75"/>
      <c r="F1569" s="75"/>
      <c r="G1569" s="255"/>
      <c r="H1569" s="282"/>
      <c r="I1569" s="259"/>
      <c r="J1569" s="235"/>
    </row>
    <row r="1570" spans="1:10" s="236" customFormat="1" ht="15.75" customHeight="1" x14ac:dyDescent="0.25">
      <c r="A1570" s="280"/>
      <c r="B1570" s="232"/>
      <c r="C1570" s="233"/>
      <c r="D1570" s="75"/>
      <c r="E1570" s="75"/>
      <c r="F1570" s="75"/>
      <c r="G1570" s="255"/>
      <c r="H1570" s="282"/>
      <c r="I1570" s="259"/>
      <c r="J1570" s="235"/>
    </row>
    <row r="1571" spans="1:10" s="236" customFormat="1" ht="15.75" customHeight="1" x14ac:dyDescent="0.25">
      <c r="A1571" s="280"/>
      <c r="B1571" s="232"/>
      <c r="C1571" s="233"/>
      <c r="D1571" s="75"/>
      <c r="E1571" s="75"/>
      <c r="F1571" s="75"/>
      <c r="G1571" s="255"/>
      <c r="H1571" s="282"/>
      <c r="I1571" s="259"/>
      <c r="J1571" s="235"/>
    </row>
    <row r="1572" spans="1:10" s="236" customFormat="1" ht="15.75" customHeight="1" x14ac:dyDescent="0.25">
      <c r="A1572" s="280"/>
      <c r="B1572" s="232"/>
      <c r="C1572" s="233"/>
      <c r="D1572" s="75"/>
      <c r="E1572" s="75"/>
      <c r="F1572" s="75"/>
      <c r="G1572" s="255"/>
      <c r="H1572" s="282"/>
      <c r="I1572" s="259"/>
      <c r="J1572" s="235"/>
    </row>
    <row r="1573" spans="1:10" s="236" customFormat="1" ht="15.75" customHeight="1" x14ac:dyDescent="0.25">
      <c r="A1573" s="280"/>
      <c r="B1573" s="232"/>
      <c r="C1573" s="233"/>
      <c r="D1573" s="75"/>
      <c r="E1573" s="75"/>
      <c r="F1573" s="75"/>
      <c r="G1573" s="255"/>
      <c r="H1573" s="282"/>
      <c r="I1573" s="259"/>
      <c r="J1573" s="235"/>
    </row>
    <row r="1574" spans="1:10" s="236" customFormat="1" ht="15.75" customHeight="1" x14ac:dyDescent="0.25">
      <c r="A1574" s="280"/>
      <c r="B1574" s="232"/>
      <c r="C1574" s="233"/>
      <c r="D1574" s="75"/>
      <c r="E1574" s="75"/>
      <c r="F1574" s="75"/>
      <c r="G1574" s="255"/>
      <c r="H1574" s="282"/>
      <c r="I1574" s="259"/>
      <c r="J1574" s="235"/>
    </row>
    <row r="1575" spans="1:10" s="236" customFormat="1" ht="15.75" customHeight="1" x14ac:dyDescent="0.25">
      <c r="A1575" s="280"/>
      <c r="B1575" s="232"/>
      <c r="C1575" s="233"/>
      <c r="D1575" s="75"/>
      <c r="E1575" s="75"/>
      <c r="F1575" s="75"/>
      <c r="G1575" s="255"/>
      <c r="H1575" s="282"/>
      <c r="I1575" s="259"/>
      <c r="J1575" s="235"/>
    </row>
    <row r="1576" spans="1:10" s="236" customFormat="1" ht="15.75" customHeight="1" x14ac:dyDescent="0.25">
      <c r="A1576" s="280"/>
      <c r="B1576" s="232"/>
      <c r="C1576" s="233"/>
      <c r="D1576" s="75"/>
      <c r="E1576" s="75"/>
      <c r="F1576" s="75"/>
      <c r="G1576" s="255"/>
      <c r="H1576" s="282"/>
      <c r="I1576" s="259"/>
      <c r="J1576" s="235"/>
    </row>
    <row r="1577" spans="1:10" s="236" customFormat="1" ht="15.75" customHeight="1" x14ac:dyDescent="0.25">
      <c r="A1577" s="280"/>
      <c r="B1577" s="232"/>
      <c r="C1577" s="233"/>
      <c r="D1577" s="75"/>
      <c r="E1577" s="75"/>
      <c r="F1577" s="75"/>
      <c r="G1577" s="255"/>
      <c r="H1577" s="282"/>
      <c r="I1577" s="259"/>
      <c r="J1577" s="235"/>
    </row>
    <row r="1578" spans="1:10" s="236" customFormat="1" ht="15.75" customHeight="1" x14ac:dyDescent="0.25">
      <c r="A1578" s="280"/>
      <c r="B1578" s="232"/>
      <c r="C1578" s="233"/>
      <c r="D1578" s="75"/>
      <c r="E1578" s="75"/>
      <c r="F1578" s="75"/>
      <c r="G1578" s="255"/>
      <c r="H1578" s="282"/>
      <c r="I1578" s="259"/>
      <c r="J1578" s="235"/>
    </row>
    <row r="1579" spans="1:10" s="236" customFormat="1" ht="15.75" customHeight="1" x14ac:dyDescent="0.25">
      <c r="A1579" s="280"/>
      <c r="B1579" s="232"/>
      <c r="C1579" s="233"/>
      <c r="D1579" s="75"/>
      <c r="E1579" s="75"/>
      <c r="F1579" s="75"/>
      <c r="G1579" s="255"/>
      <c r="H1579" s="282"/>
      <c r="I1579" s="259"/>
      <c r="J1579" s="235"/>
    </row>
    <row r="1580" spans="1:10" s="236" customFormat="1" ht="15.75" customHeight="1" x14ac:dyDescent="0.25">
      <c r="A1580" s="280"/>
      <c r="B1580" s="232"/>
      <c r="C1580" s="233"/>
      <c r="D1580" s="75"/>
      <c r="E1580" s="75"/>
      <c r="F1580" s="75"/>
      <c r="G1580" s="255"/>
      <c r="H1580" s="282"/>
      <c r="I1580" s="259"/>
      <c r="J1580" s="235"/>
    </row>
    <row r="1581" spans="1:10" s="236" customFormat="1" ht="22.5" customHeight="1" x14ac:dyDescent="0.25">
      <c r="A1581" s="297" t="s">
        <v>446</v>
      </c>
      <c r="B1581" s="429" t="s">
        <v>447</v>
      </c>
      <c r="C1581" s="429"/>
      <c r="D1581" s="429"/>
      <c r="E1581" s="429"/>
      <c r="F1581" s="429"/>
      <c r="G1581" s="429"/>
      <c r="H1581" s="301" t="s">
        <v>15</v>
      </c>
      <c r="I1581" s="298">
        <f>F1595</f>
        <v>47.300000000000011</v>
      </c>
      <c r="J1581" s="235"/>
    </row>
    <row r="1582" spans="1:10" s="236" customFormat="1" ht="15.75" customHeight="1" x14ac:dyDescent="0.25">
      <c r="A1582" s="351"/>
      <c r="B1582" s="340"/>
      <c r="C1582" s="258"/>
      <c r="D1582" s="258"/>
      <c r="E1582" s="258"/>
      <c r="F1582" s="258"/>
      <c r="G1582" s="258"/>
      <c r="H1582" s="346"/>
      <c r="I1582" s="259"/>
      <c r="J1582" s="235"/>
    </row>
    <row r="1583" spans="1:10" s="236" customFormat="1" ht="15.75" customHeight="1" x14ac:dyDescent="0.25">
      <c r="A1583" s="351"/>
      <c r="B1583" s="430" t="s">
        <v>16</v>
      </c>
      <c r="C1583" s="430"/>
      <c r="D1583" s="430"/>
      <c r="E1583" s="430"/>
      <c r="F1583" s="430"/>
      <c r="G1583" s="430"/>
      <c r="H1583" s="346"/>
      <c r="I1583" s="259"/>
      <c r="J1583" s="235"/>
    </row>
    <row r="1584" spans="1:10" s="236" customFormat="1" ht="15.75" customHeight="1" x14ac:dyDescent="0.25">
      <c r="A1584" s="351"/>
      <c r="B1584" s="432"/>
      <c r="C1584" s="432"/>
      <c r="D1584" s="432"/>
      <c r="E1584" s="432"/>
      <c r="F1584" s="432"/>
      <c r="G1584" s="432"/>
      <c r="H1584" s="346"/>
      <c r="I1584" s="259"/>
      <c r="J1584" s="235"/>
    </row>
    <row r="1585" spans="1:10" s="236" customFormat="1" ht="15.75" customHeight="1" x14ac:dyDescent="0.25">
      <c r="A1585" s="351"/>
      <c r="B1585" s="422" t="s">
        <v>448</v>
      </c>
      <c r="C1585" s="423"/>
      <c r="D1585" s="423"/>
      <c r="E1585" s="423"/>
      <c r="F1585" s="423"/>
      <c r="G1585" s="424"/>
      <c r="H1585" s="346"/>
      <c r="I1585" s="259"/>
      <c r="J1585" s="235"/>
    </row>
    <row r="1586" spans="1:10" s="236" customFormat="1" ht="15.75" customHeight="1" x14ac:dyDescent="0.25">
      <c r="A1586" s="351"/>
      <c r="B1586" s="242"/>
      <c r="C1586" s="242"/>
      <c r="D1586" s="320">
        <f>148.68+23.62</f>
        <v>172.3</v>
      </c>
      <c r="E1586" s="319" t="s">
        <v>15</v>
      </c>
      <c r="F1586" s="242"/>
      <c r="G1586" s="242"/>
      <c r="H1586" s="346"/>
      <c r="I1586" s="259"/>
      <c r="J1586" s="235"/>
    </row>
    <row r="1587" spans="1:10" s="236" customFormat="1" ht="15.75" customHeight="1" x14ac:dyDescent="0.25">
      <c r="A1587" s="412"/>
      <c r="B1587" s="242"/>
      <c r="C1587" s="242"/>
      <c r="D1587" s="320"/>
      <c r="E1587" s="319"/>
      <c r="F1587" s="242"/>
      <c r="G1587" s="242"/>
      <c r="H1587" s="410"/>
      <c r="I1587" s="259"/>
      <c r="J1587" s="235"/>
    </row>
    <row r="1588" spans="1:10" s="236" customFormat="1" ht="15.75" customHeight="1" x14ac:dyDescent="0.25">
      <c r="A1588" s="412"/>
      <c r="B1588" s="242"/>
      <c r="C1588" s="325" t="s">
        <v>463</v>
      </c>
      <c r="D1588" s="320"/>
      <c r="E1588" s="319"/>
      <c r="F1588" s="242"/>
      <c r="G1588" s="242"/>
      <c r="H1588" s="410"/>
      <c r="I1588" s="259"/>
      <c r="J1588" s="235"/>
    </row>
    <row r="1589" spans="1:10" s="236" customFormat="1" ht="15.75" customHeight="1" x14ac:dyDescent="0.25">
      <c r="A1589" s="351"/>
      <c r="B1589" s="303"/>
      <c r="C1589" s="304"/>
      <c r="D1589" s="304"/>
      <c r="E1589" s="304"/>
      <c r="F1589" s="304"/>
      <c r="G1589" s="305"/>
      <c r="H1589" s="346"/>
      <c r="I1589" s="259"/>
      <c r="J1589" s="235"/>
    </row>
    <row r="1590" spans="1:10" s="236" customFormat="1" ht="15.75" customHeight="1" x14ac:dyDescent="0.25">
      <c r="A1590" s="351"/>
      <c r="B1590" s="425" t="s">
        <v>30</v>
      </c>
      <c r="C1590" s="425"/>
      <c r="D1590" s="425"/>
      <c r="E1590" s="306">
        <v>125</v>
      </c>
      <c r="F1590" s="307" t="s">
        <v>15</v>
      </c>
      <c r="G1590" s="308"/>
      <c r="H1590" s="346"/>
      <c r="I1590" s="259"/>
      <c r="J1590" s="235"/>
    </row>
    <row r="1591" spans="1:10" s="236" customFormat="1" ht="15.75" customHeight="1" x14ac:dyDescent="0.25">
      <c r="A1591" s="351"/>
      <c r="B1591" s="426"/>
      <c r="C1591" s="426"/>
      <c r="D1591" s="426"/>
      <c r="E1591" s="426"/>
      <c r="F1591" s="426"/>
      <c r="G1591" s="426"/>
      <c r="H1591" s="346"/>
      <c r="I1591" s="259"/>
      <c r="J1591" s="235"/>
    </row>
    <row r="1592" spans="1:10" s="236" customFormat="1" ht="15.75" customHeight="1" x14ac:dyDescent="0.25">
      <c r="A1592" s="351"/>
      <c r="B1592" s="364" t="s">
        <v>17</v>
      </c>
      <c r="C1592" s="335"/>
      <c r="D1592" s="335"/>
      <c r="E1592" s="335"/>
      <c r="F1592" s="335"/>
      <c r="G1592" s="311"/>
      <c r="H1592" s="346"/>
      <c r="I1592" s="259"/>
      <c r="J1592" s="235"/>
    </row>
    <row r="1593" spans="1:10" s="236" customFormat="1" ht="15.75" customHeight="1" x14ac:dyDescent="0.25">
      <c r="A1593" s="351"/>
      <c r="B1593" s="312"/>
      <c r="C1593" s="313">
        <f>D1586</f>
        <v>172.3</v>
      </c>
      <c r="D1593" s="314" t="s">
        <v>18</v>
      </c>
      <c r="E1593" s="313">
        <f>E1590</f>
        <v>125</v>
      </c>
      <c r="F1593" s="314" t="s">
        <v>19</v>
      </c>
      <c r="G1593" s="313">
        <f>C1593-E1593</f>
        <v>47.300000000000011</v>
      </c>
      <c r="H1593" s="346"/>
      <c r="I1593" s="259"/>
      <c r="J1593" s="235"/>
    </row>
    <row r="1594" spans="1:10" s="236" customFormat="1" ht="15.75" customHeight="1" x14ac:dyDescent="0.25">
      <c r="A1594" s="351"/>
      <c r="B1594" s="312"/>
      <c r="C1594" s="315"/>
      <c r="D1594" s="315"/>
      <c r="E1594" s="315"/>
      <c r="F1594" s="315"/>
      <c r="G1594" s="316"/>
      <c r="H1594" s="346"/>
      <c r="I1594" s="259"/>
      <c r="J1594" s="235"/>
    </row>
    <row r="1595" spans="1:10" s="236" customFormat="1" ht="15.75" customHeight="1" x14ac:dyDescent="0.25">
      <c r="A1595" s="351"/>
      <c r="B1595" s="427" t="s">
        <v>449</v>
      </c>
      <c r="C1595" s="428"/>
      <c r="D1595" s="428"/>
      <c r="E1595" s="428"/>
      <c r="F1595" s="317">
        <f>G1593</f>
        <v>47.300000000000011</v>
      </c>
      <c r="G1595" s="335" t="s">
        <v>15</v>
      </c>
      <c r="H1595" s="346"/>
      <c r="I1595" s="259"/>
      <c r="J1595" s="235"/>
    </row>
    <row r="1596" spans="1:10" s="236" customFormat="1" ht="15.75" customHeight="1" x14ac:dyDescent="0.25">
      <c r="A1596" s="280"/>
      <c r="B1596" s="232"/>
      <c r="C1596" s="233"/>
      <c r="D1596" s="75"/>
      <c r="E1596" s="75"/>
      <c r="F1596" s="75"/>
      <c r="G1596" s="255"/>
      <c r="H1596" s="282"/>
      <c r="I1596" s="259"/>
      <c r="J1596" s="235"/>
    </row>
    <row r="1597" spans="1:10" s="236" customFormat="1" ht="15.75" customHeight="1" x14ac:dyDescent="0.25">
      <c r="A1597" s="280"/>
      <c r="B1597" s="232"/>
      <c r="C1597" s="233"/>
      <c r="D1597" s="75"/>
      <c r="E1597" s="75"/>
      <c r="F1597" s="75"/>
      <c r="G1597" s="255"/>
      <c r="H1597" s="282"/>
      <c r="I1597" s="259"/>
      <c r="J1597" s="235"/>
    </row>
    <row r="1598" spans="1:10" s="236" customFormat="1" ht="15.75" customHeight="1" x14ac:dyDescent="0.25">
      <c r="A1598" s="280"/>
      <c r="B1598" s="232"/>
      <c r="C1598" s="233"/>
      <c r="D1598" s="75"/>
      <c r="E1598" s="75"/>
      <c r="F1598" s="75"/>
      <c r="G1598" s="255"/>
      <c r="H1598" s="282"/>
      <c r="I1598" s="259"/>
      <c r="J1598" s="235"/>
    </row>
    <row r="1599" spans="1:10" s="236" customFormat="1" ht="15.75" customHeight="1" x14ac:dyDescent="0.25">
      <c r="A1599" s="351"/>
      <c r="B1599" s="232"/>
      <c r="C1599" s="233"/>
      <c r="D1599" s="75"/>
      <c r="E1599" s="75"/>
      <c r="F1599" s="75"/>
      <c r="G1599" s="255"/>
      <c r="H1599" s="346"/>
      <c r="I1599" s="259"/>
      <c r="J1599" s="235"/>
    </row>
    <row r="1600" spans="1:10" s="236" customFormat="1" ht="15.75" customHeight="1" x14ac:dyDescent="0.25">
      <c r="A1600" s="351"/>
      <c r="B1600" s="232"/>
      <c r="C1600" s="233"/>
      <c r="D1600" s="75"/>
      <c r="E1600" s="75"/>
      <c r="F1600" s="75"/>
      <c r="G1600" s="255"/>
      <c r="H1600" s="346"/>
      <c r="I1600" s="259"/>
      <c r="J1600" s="235"/>
    </row>
    <row r="1601" spans="1:10" s="236" customFormat="1" ht="15.75" customHeight="1" x14ac:dyDescent="0.25">
      <c r="A1601" s="351"/>
      <c r="B1601" s="232"/>
      <c r="C1601" s="233"/>
      <c r="D1601" s="75"/>
      <c r="E1601" s="75"/>
      <c r="F1601" s="75"/>
      <c r="G1601" s="255"/>
      <c r="H1601" s="346"/>
      <c r="I1601" s="259"/>
      <c r="J1601" s="235"/>
    </row>
    <row r="1602" spans="1:10" s="236" customFormat="1" ht="15.75" customHeight="1" x14ac:dyDescent="0.25">
      <c r="A1602" s="280"/>
      <c r="B1602" s="232"/>
      <c r="C1602" s="233"/>
      <c r="D1602" s="75"/>
      <c r="E1602" s="75"/>
      <c r="F1602" s="75"/>
      <c r="G1602" s="255"/>
      <c r="H1602" s="282"/>
      <c r="I1602" s="259"/>
      <c r="J1602" s="235"/>
    </row>
    <row r="1603" spans="1:10" s="236" customFormat="1" ht="15.75" customHeight="1" x14ac:dyDescent="0.25">
      <c r="A1603" s="351"/>
      <c r="B1603" s="232"/>
      <c r="C1603" s="233"/>
      <c r="D1603" s="75"/>
      <c r="E1603" s="75"/>
      <c r="F1603" s="75"/>
      <c r="G1603" s="255"/>
      <c r="H1603" s="346"/>
      <c r="I1603" s="259"/>
      <c r="J1603" s="235"/>
    </row>
    <row r="1604" spans="1:10" s="236" customFormat="1" ht="15.75" customHeight="1" x14ac:dyDescent="0.25">
      <c r="A1604" s="351"/>
      <c r="B1604" s="232"/>
      <c r="C1604" s="233"/>
      <c r="D1604" s="75"/>
      <c r="E1604" s="75"/>
      <c r="F1604" s="75"/>
      <c r="G1604" s="255"/>
      <c r="H1604" s="346"/>
      <c r="I1604" s="259"/>
      <c r="J1604" s="235"/>
    </row>
    <row r="1605" spans="1:10" s="236" customFormat="1" ht="15.75" customHeight="1" x14ac:dyDescent="0.25">
      <c r="A1605" s="280"/>
      <c r="B1605" s="232"/>
      <c r="C1605" s="233"/>
      <c r="D1605" s="75"/>
      <c r="E1605" s="75"/>
      <c r="F1605" s="75"/>
      <c r="G1605" s="255"/>
      <c r="H1605" s="282"/>
      <c r="I1605" s="259"/>
      <c r="J1605" s="235"/>
    </row>
    <row r="1606" spans="1:10" s="236" customFormat="1" ht="15.75" customHeight="1" x14ac:dyDescent="0.25">
      <c r="A1606" s="280"/>
      <c r="B1606" s="232"/>
      <c r="C1606" s="233"/>
      <c r="D1606" s="75"/>
      <c r="E1606" s="75"/>
      <c r="F1606" s="75"/>
      <c r="G1606" s="255"/>
      <c r="H1606" s="282"/>
      <c r="I1606" s="259"/>
      <c r="J1606" s="235"/>
    </row>
    <row r="1607" spans="1:10" s="236" customFormat="1" ht="15.75" customHeight="1" x14ac:dyDescent="0.25">
      <c r="A1607" s="280"/>
      <c r="B1607" s="232"/>
      <c r="C1607" s="233"/>
      <c r="D1607" s="75"/>
      <c r="E1607" s="75"/>
      <c r="F1607" s="75"/>
      <c r="G1607" s="255"/>
      <c r="H1607" s="282"/>
      <c r="I1607" s="259"/>
      <c r="J1607" s="235"/>
    </row>
    <row r="1608" spans="1:10" s="236" customFormat="1" ht="15.75" customHeight="1" x14ac:dyDescent="0.25">
      <c r="A1608" s="280"/>
      <c r="B1608" s="232"/>
      <c r="C1608" s="233"/>
      <c r="D1608" s="75"/>
      <c r="E1608" s="75"/>
      <c r="F1608" s="75"/>
      <c r="G1608" s="255"/>
      <c r="H1608" s="282"/>
      <c r="I1608" s="259"/>
      <c r="J1608" s="235"/>
    </row>
    <row r="1609" spans="1:10" s="236" customFormat="1" ht="22.5" customHeight="1" x14ac:dyDescent="0.25">
      <c r="A1609" s="297" t="s">
        <v>450</v>
      </c>
      <c r="B1609" s="440" t="s">
        <v>451</v>
      </c>
      <c r="C1609" s="441"/>
      <c r="D1609" s="441"/>
      <c r="E1609" s="441"/>
      <c r="F1609" s="441"/>
      <c r="G1609" s="442"/>
      <c r="H1609" s="301" t="s">
        <v>82</v>
      </c>
      <c r="I1609" s="298">
        <f>F1621</f>
        <v>22</v>
      </c>
      <c r="J1609" s="235"/>
    </row>
    <row r="1610" spans="1:10" s="236" customFormat="1" ht="15.75" customHeight="1" x14ac:dyDescent="0.25">
      <c r="A1610" s="279"/>
      <c r="B1610" s="443"/>
      <c r="C1610" s="444"/>
      <c r="D1610" s="444"/>
      <c r="E1610" s="444"/>
      <c r="F1610" s="444"/>
      <c r="G1610" s="445"/>
      <c r="H1610" s="351"/>
      <c r="I1610" s="243"/>
      <c r="J1610" s="235"/>
    </row>
    <row r="1611" spans="1:10" s="236" customFormat="1" ht="15.75" customHeight="1" x14ac:dyDescent="0.25">
      <c r="A1611" s="279"/>
      <c r="B1611" s="446" t="s">
        <v>16</v>
      </c>
      <c r="C1611" s="447"/>
      <c r="D1611" s="447"/>
      <c r="E1611" s="447"/>
      <c r="F1611" s="447"/>
      <c r="G1611" s="448"/>
      <c r="H1611" s="351"/>
      <c r="I1611" s="243"/>
      <c r="J1611" s="235"/>
    </row>
    <row r="1612" spans="1:10" s="236" customFormat="1" ht="15.75" customHeight="1" x14ac:dyDescent="0.25">
      <c r="A1612" s="279"/>
      <c r="B1612" s="449"/>
      <c r="C1612" s="450"/>
      <c r="D1612" s="450"/>
      <c r="E1612" s="450"/>
      <c r="F1612" s="450"/>
      <c r="G1612" s="451"/>
      <c r="H1612" s="351"/>
      <c r="I1612" s="243"/>
      <c r="J1612" s="235"/>
    </row>
    <row r="1613" spans="1:10" s="236" customFormat="1" ht="15.75" customHeight="1" x14ac:dyDescent="0.25">
      <c r="A1613" s="239"/>
      <c r="B1613" s="422" t="s">
        <v>452</v>
      </c>
      <c r="C1613" s="423"/>
      <c r="D1613" s="423"/>
      <c r="E1613" s="423"/>
      <c r="F1613" s="423"/>
      <c r="G1613" s="424"/>
      <c r="H1613" s="239"/>
      <c r="I1613" s="350"/>
      <c r="J1613" s="235"/>
    </row>
    <row r="1614" spans="1:10" s="236" customFormat="1" ht="15.75" customHeight="1" x14ac:dyDescent="0.25">
      <c r="A1614" s="239"/>
      <c r="B1614" s="242"/>
      <c r="C1614" s="242"/>
      <c r="D1614" s="320">
        <v>52</v>
      </c>
      <c r="E1614" s="319" t="s">
        <v>82</v>
      </c>
      <c r="F1614" s="242"/>
      <c r="G1614" s="242"/>
      <c r="H1614" s="239"/>
      <c r="I1614" s="350"/>
      <c r="J1614" s="235"/>
    </row>
    <row r="1615" spans="1:10" s="236" customFormat="1" ht="15.75" customHeight="1" x14ac:dyDescent="0.25">
      <c r="A1615" s="239"/>
      <c r="B1615" s="303"/>
      <c r="C1615" s="304"/>
      <c r="D1615" s="304"/>
      <c r="E1615" s="304"/>
      <c r="F1615" s="304"/>
      <c r="G1615" s="305"/>
      <c r="H1615" s="239"/>
      <c r="I1615" s="350"/>
      <c r="J1615" s="235"/>
    </row>
    <row r="1616" spans="1:10" s="236" customFormat="1" ht="15.75" customHeight="1" x14ac:dyDescent="0.25">
      <c r="A1616" s="239"/>
      <c r="B1616" s="425" t="s">
        <v>30</v>
      </c>
      <c r="C1616" s="452"/>
      <c r="D1616" s="452"/>
      <c r="E1616" s="306">
        <v>30</v>
      </c>
      <c r="F1616" s="307" t="s">
        <v>82</v>
      </c>
      <c r="G1616" s="308"/>
      <c r="H1616" s="239"/>
      <c r="I1616" s="350"/>
      <c r="J1616" s="235"/>
    </row>
    <row r="1617" spans="1:10" s="236" customFormat="1" ht="15.75" customHeight="1" x14ac:dyDescent="0.25">
      <c r="A1617" s="239"/>
      <c r="B1617" s="453"/>
      <c r="C1617" s="454"/>
      <c r="D1617" s="454"/>
      <c r="E1617" s="454"/>
      <c r="F1617" s="454"/>
      <c r="G1617" s="455"/>
      <c r="H1617" s="239"/>
      <c r="I1617" s="350"/>
      <c r="J1617" s="235"/>
    </row>
    <row r="1618" spans="1:10" s="236" customFormat="1" ht="15.75" customHeight="1" x14ac:dyDescent="0.25">
      <c r="A1618" s="239"/>
      <c r="B1618" s="364" t="s">
        <v>17</v>
      </c>
      <c r="C1618" s="335"/>
      <c r="D1618" s="335"/>
      <c r="E1618" s="335"/>
      <c r="F1618" s="335"/>
      <c r="G1618" s="311"/>
      <c r="H1618" s="239"/>
      <c r="I1618" s="350"/>
      <c r="J1618" s="235"/>
    </row>
    <row r="1619" spans="1:10" s="236" customFormat="1" ht="15.75" customHeight="1" x14ac:dyDescent="0.25">
      <c r="A1619" s="239"/>
      <c r="B1619" s="312"/>
      <c r="C1619" s="313">
        <f>D1614</f>
        <v>52</v>
      </c>
      <c r="D1619" s="314" t="s">
        <v>18</v>
      </c>
      <c r="E1619" s="313">
        <f>E1616</f>
        <v>30</v>
      </c>
      <c r="F1619" s="314" t="s">
        <v>19</v>
      </c>
      <c r="G1619" s="313">
        <f>C1619-E1619</f>
        <v>22</v>
      </c>
      <c r="H1619" s="239"/>
      <c r="I1619" s="350"/>
      <c r="J1619" s="235"/>
    </row>
    <row r="1620" spans="1:10" s="236" customFormat="1" ht="15.75" customHeight="1" x14ac:dyDescent="0.25">
      <c r="A1620" s="239"/>
      <c r="B1620" s="312"/>
      <c r="C1620" s="315"/>
      <c r="D1620" s="315"/>
      <c r="E1620" s="315"/>
      <c r="F1620" s="315"/>
      <c r="G1620" s="316"/>
      <c r="H1620" s="239"/>
      <c r="I1620" s="350"/>
      <c r="J1620" s="235"/>
    </row>
    <row r="1621" spans="1:10" s="236" customFormat="1" ht="15.75" customHeight="1" x14ac:dyDescent="0.25">
      <c r="A1621" s="239"/>
      <c r="B1621" s="427" t="s">
        <v>453</v>
      </c>
      <c r="C1621" s="428"/>
      <c r="D1621" s="428"/>
      <c r="E1621" s="428"/>
      <c r="F1621" s="317">
        <f>G1619</f>
        <v>22</v>
      </c>
      <c r="G1621" s="335" t="s">
        <v>82</v>
      </c>
      <c r="H1621" s="239"/>
      <c r="I1621" s="350"/>
      <c r="J1621" s="235"/>
    </row>
    <row r="1622" spans="1:10" s="236" customFormat="1" ht="15.75" customHeight="1" x14ac:dyDescent="0.25">
      <c r="A1622" s="280"/>
      <c r="B1622" s="232"/>
      <c r="C1622" s="233"/>
      <c r="D1622" s="75"/>
      <c r="E1622" s="75"/>
      <c r="F1622" s="75"/>
      <c r="G1622" s="255"/>
      <c r="H1622" s="282"/>
      <c r="I1622" s="259"/>
      <c r="J1622" s="235"/>
    </row>
    <row r="1623" spans="1:10" s="236" customFormat="1" ht="15.75" customHeight="1" x14ac:dyDescent="0.25">
      <c r="A1623" s="280"/>
      <c r="B1623" s="232"/>
      <c r="C1623" s="233"/>
      <c r="D1623" s="75"/>
      <c r="E1623" s="75"/>
      <c r="F1623" s="75"/>
      <c r="G1623" s="255"/>
      <c r="H1623" s="282"/>
      <c r="I1623" s="259"/>
      <c r="J1623" s="235"/>
    </row>
    <row r="1624" spans="1:10" s="236" customFormat="1" ht="15.75" customHeight="1" x14ac:dyDescent="0.25">
      <c r="A1624" s="351"/>
      <c r="B1624" s="232"/>
      <c r="C1624" s="233"/>
      <c r="D1624" s="75"/>
      <c r="E1624" s="75"/>
      <c r="F1624" s="75"/>
      <c r="G1624" s="255"/>
      <c r="H1624" s="346"/>
      <c r="I1624" s="259"/>
      <c r="J1624" s="235"/>
    </row>
    <row r="1625" spans="1:10" s="236" customFormat="1" ht="15.75" customHeight="1" x14ac:dyDescent="0.25">
      <c r="A1625" s="351"/>
      <c r="B1625" s="232"/>
      <c r="C1625" s="233"/>
      <c r="D1625" s="75"/>
      <c r="E1625" s="75"/>
      <c r="F1625" s="75"/>
      <c r="G1625" s="255"/>
      <c r="H1625" s="346"/>
      <c r="I1625" s="259"/>
      <c r="J1625" s="235"/>
    </row>
    <row r="1626" spans="1:10" s="236" customFormat="1" ht="15.75" customHeight="1" x14ac:dyDescent="0.25">
      <c r="A1626" s="351"/>
      <c r="B1626" s="232"/>
      <c r="C1626" s="233"/>
      <c r="D1626" s="75"/>
      <c r="E1626" s="75"/>
      <c r="F1626" s="75"/>
      <c r="G1626" s="255"/>
      <c r="H1626" s="346"/>
      <c r="I1626" s="259"/>
      <c r="J1626" s="235"/>
    </row>
    <row r="1627" spans="1:10" s="236" customFormat="1" ht="15.75" customHeight="1" x14ac:dyDescent="0.25">
      <c r="A1627" s="280"/>
      <c r="B1627" s="232"/>
      <c r="C1627" s="233"/>
      <c r="D1627" s="75"/>
      <c r="E1627" s="75"/>
      <c r="F1627" s="75"/>
      <c r="G1627" s="255"/>
      <c r="H1627" s="282"/>
      <c r="I1627" s="259"/>
      <c r="J1627" s="235"/>
    </row>
    <row r="1628" spans="1:10" s="236" customFormat="1" ht="15.75" customHeight="1" x14ac:dyDescent="0.25">
      <c r="A1628" s="280"/>
      <c r="B1628" s="232"/>
      <c r="C1628" s="233"/>
      <c r="D1628" s="75"/>
      <c r="E1628" s="75"/>
      <c r="F1628" s="75"/>
      <c r="G1628" s="255"/>
      <c r="H1628" s="282"/>
      <c r="I1628" s="259"/>
      <c r="J1628" s="235"/>
    </row>
    <row r="1629" spans="1:10" s="236" customFormat="1" ht="15.75" customHeight="1" x14ac:dyDescent="0.25">
      <c r="A1629" s="351"/>
      <c r="B1629" s="232"/>
      <c r="C1629" s="233"/>
      <c r="D1629" s="75"/>
      <c r="E1629" s="75"/>
      <c r="F1629" s="75"/>
      <c r="G1629" s="255"/>
      <c r="H1629" s="346"/>
      <c r="I1629" s="259"/>
      <c r="J1629" s="235"/>
    </row>
    <row r="1630" spans="1:10" s="236" customFormat="1" ht="15.75" customHeight="1" x14ac:dyDescent="0.25">
      <c r="A1630" s="351"/>
      <c r="B1630" s="232"/>
      <c r="C1630" s="233"/>
      <c r="D1630" s="75"/>
      <c r="E1630" s="75"/>
      <c r="F1630" s="75"/>
      <c r="G1630" s="255"/>
      <c r="H1630" s="346"/>
      <c r="I1630" s="259"/>
      <c r="J1630" s="235"/>
    </row>
    <row r="1631" spans="1:10" s="236" customFormat="1" ht="15.75" customHeight="1" x14ac:dyDescent="0.25">
      <c r="A1631" s="280"/>
      <c r="B1631" s="232"/>
      <c r="C1631" s="233"/>
      <c r="D1631" s="75"/>
      <c r="E1631" s="75"/>
      <c r="F1631" s="75"/>
      <c r="G1631" s="255"/>
      <c r="H1631" s="282"/>
      <c r="I1631" s="259"/>
      <c r="J1631" s="235"/>
    </row>
    <row r="1632" spans="1:10" s="236" customFormat="1" ht="15.75" customHeight="1" x14ac:dyDescent="0.25">
      <c r="A1632" s="280"/>
      <c r="B1632" s="232"/>
      <c r="C1632" s="233"/>
      <c r="D1632" s="75"/>
      <c r="E1632" s="75"/>
      <c r="F1632" s="75"/>
      <c r="G1632" s="255"/>
      <c r="H1632" s="282"/>
      <c r="I1632" s="259"/>
      <c r="J1632" s="235"/>
    </row>
    <row r="1633" spans="1:10" s="236" customFormat="1" ht="15.75" customHeight="1" x14ac:dyDescent="0.25">
      <c r="A1633" s="280"/>
      <c r="B1633" s="232"/>
      <c r="C1633" s="233"/>
      <c r="D1633" s="75"/>
      <c r="E1633" s="75"/>
      <c r="F1633" s="75"/>
      <c r="G1633" s="255"/>
      <c r="H1633" s="282"/>
      <c r="I1633" s="259"/>
      <c r="J1633" s="235"/>
    </row>
    <row r="1634" spans="1:10" s="236" customFormat="1" ht="15.75" customHeight="1" x14ac:dyDescent="0.25">
      <c r="A1634" s="280"/>
      <c r="B1634" s="232"/>
      <c r="C1634" s="233"/>
      <c r="D1634" s="75"/>
      <c r="E1634" s="75"/>
      <c r="F1634" s="75"/>
      <c r="G1634" s="255"/>
      <c r="H1634" s="282"/>
      <c r="I1634" s="259"/>
      <c r="J1634" s="235"/>
    </row>
    <row r="1635" spans="1:10" s="236" customFormat="1" ht="22.5" customHeight="1" x14ac:dyDescent="0.25">
      <c r="A1635" s="297" t="s">
        <v>24</v>
      </c>
      <c r="B1635" s="429" t="s">
        <v>14</v>
      </c>
      <c r="C1635" s="429"/>
      <c r="D1635" s="429"/>
      <c r="E1635" s="429"/>
      <c r="F1635" s="429"/>
      <c r="G1635" s="429"/>
      <c r="H1635" s="297" t="s">
        <v>15</v>
      </c>
      <c r="I1635" s="298">
        <f>F1647</f>
        <v>10749</v>
      </c>
      <c r="J1635" s="235"/>
    </row>
    <row r="1636" spans="1:10" s="236" customFormat="1" ht="15.75" customHeight="1" x14ac:dyDescent="0.25">
      <c r="A1636" s="279"/>
      <c r="H1636" s="351"/>
      <c r="I1636" s="243"/>
      <c r="J1636" s="235"/>
    </row>
    <row r="1637" spans="1:10" s="236" customFormat="1" ht="15.75" customHeight="1" x14ac:dyDescent="0.25">
      <c r="A1637" s="239"/>
      <c r="B1637" s="430" t="s">
        <v>16</v>
      </c>
      <c r="C1637" s="430"/>
      <c r="D1637" s="430"/>
      <c r="E1637" s="430"/>
      <c r="F1637" s="430"/>
      <c r="G1637" s="430"/>
      <c r="H1637" s="239"/>
      <c r="I1637" s="350"/>
      <c r="J1637" s="235"/>
    </row>
    <row r="1638" spans="1:10" s="236" customFormat="1" ht="15.75" customHeight="1" x14ac:dyDescent="0.25">
      <c r="A1638" s="239"/>
      <c r="B1638" s="432"/>
      <c r="C1638" s="432"/>
      <c r="D1638" s="432"/>
      <c r="E1638" s="432"/>
      <c r="F1638" s="432"/>
      <c r="G1638" s="432"/>
      <c r="H1638" s="239"/>
      <c r="I1638" s="350"/>
      <c r="J1638" s="235"/>
    </row>
    <row r="1639" spans="1:10" s="236" customFormat="1" ht="15.75" customHeight="1" x14ac:dyDescent="0.25">
      <c r="A1639" s="239"/>
      <c r="B1639" s="422" t="s">
        <v>310</v>
      </c>
      <c r="C1639" s="423"/>
      <c r="D1639" s="423"/>
      <c r="E1639" s="423"/>
      <c r="F1639" s="423"/>
      <c r="G1639" s="424"/>
      <c r="H1639" s="239"/>
      <c r="I1639" s="350"/>
      <c r="J1639" s="235"/>
    </row>
    <row r="1640" spans="1:10" s="236" customFormat="1" ht="15.75" customHeight="1" x14ac:dyDescent="0.25">
      <c r="A1640" s="239"/>
      <c r="B1640" s="242"/>
      <c r="C1640" s="242"/>
      <c r="D1640" s="320">
        <v>18829</v>
      </c>
      <c r="E1640" s="319" t="s">
        <v>15</v>
      </c>
      <c r="F1640" s="242"/>
      <c r="G1640" s="242"/>
      <c r="H1640" s="239"/>
      <c r="I1640" s="350"/>
      <c r="J1640" s="235"/>
    </row>
    <row r="1641" spans="1:10" s="236" customFormat="1" ht="15.75" customHeight="1" x14ac:dyDescent="0.25">
      <c r="A1641" s="239"/>
      <c r="B1641" s="303"/>
      <c r="C1641" s="304"/>
      <c r="D1641" s="304"/>
      <c r="E1641" s="304"/>
      <c r="F1641" s="304"/>
      <c r="G1641" s="305"/>
      <c r="H1641" s="239"/>
      <c r="I1641" s="350"/>
      <c r="J1641" s="235"/>
    </row>
    <row r="1642" spans="1:10" s="236" customFormat="1" ht="15.75" customHeight="1" x14ac:dyDescent="0.25">
      <c r="A1642" s="246"/>
      <c r="B1642" s="425" t="s">
        <v>30</v>
      </c>
      <c r="C1642" s="425"/>
      <c r="D1642" s="425"/>
      <c r="E1642" s="306">
        <v>8080</v>
      </c>
      <c r="F1642" s="307" t="s">
        <v>15</v>
      </c>
      <c r="G1642" s="308"/>
      <c r="H1642" s="246"/>
      <c r="I1642" s="246"/>
      <c r="J1642" s="235"/>
    </row>
    <row r="1643" spans="1:10" s="236" customFormat="1" ht="15.75" customHeight="1" x14ac:dyDescent="0.25">
      <c r="A1643" s="239"/>
      <c r="B1643" s="426"/>
      <c r="C1643" s="426"/>
      <c r="D1643" s="426"/>
      <c r="E1643" s="426"/>
      <c r="F1643" s="426"/>
      <c r="G1643" s="426"/>
      <c r="H1643" s="239"/>
      <c r="I1643" s="239"/>
      <c r="J1643" s="235"/>
    </row>
    <row r="1644" spans="1:10" s="236" customFormat="1" ht="15.75" customHeight="1" x14ac:dyDescent="0.25">
      <c r="A1644" s="239"/>
      <c r="B1644" s="364" t="s">
        <v>17</v>
      </c>
      <c r="C1644" s="335"/>
      <c r="D1644" s="335"/>
      <c r="E1644" s="335"/>
      <c r="F1644" s="335"/>
      <c r="G1644" s="311"/>
      <c r="H1644" s="239"/>
      <c r="I1644" s="239"/>
      <c r="J1644" s="235"/>
    </row>
    <row r="1645" spans="1:10" s="236" customFormat="1" ht="15.75" customHeight="1" x14ac:dyDescent="0.25">
      <c r="A1645" s="239"/>
      <c r="B1645" s="312"/>
      <c r="C1645" s="313">
        <f>D1640</f>
        <v>18829</v>
      </c>
      <c r="D1645" s="314" t="s">
        <v>18</v>
      </c>
      <c r="E1645" s="313">
        <f>E1642</f>
        <v>8080</v>
      </c>
      <c r="F1645" s="314" t="s">
        <v>19</v>
      </c>
      <c r="G1645" s="313">
        <f>C1645-E1645</f>
        <v>10749</v>
      </c>
      <c r="H1645" s="239"/>
      <c r="I1645" s="239"/>
      <c r="J1645" s="235"/>
    </row>
    <row r="1646" spans="1:10" s="236" customFormat="1" ht="15.75" customHeight="1" x14ac:dyDescent="0.25">
      <c r="A1646" s="239"/>
      <c r="B1646" s="312"/>
      <c r="C1646" s="315"/>
      <c r="D1646" s="315"/>
      <c r="E1646" s="315"/>
      <c r="F1646" s="315"/>
      <c r="G1646" s="316"/>
      <c r="H1646" s="239"/>
      <c r="I1646" s="239"/>
      <c r="J1646" s="235"/>
    </row>
    <row r="1647" spans="1:10" s="236" customFormat="1" ht="15.75" customHeight="1" x14ac:dyDescent="0.25">
      <c r="A1647" s="239"/>
      <c r="B1647" s="427" t="s">
        <v>311</v>
      </c>
      <c r="C1647" s="428"/>
      <c r="D1647" s="428"/>
      <c r="E1647" s="428"/>
      <c r="F1647" s="317">
        <f>G1645</f>
        <v>10749</v>
      </c>
      <c r="G1647" s="335" t="s">
        <v>15</v>
      </c>
      <c r="H1647" s="239"/>
      <c r="I1647" s="239"/>
      <c r="J1647" s="235"/>
    </row>
    <row r="1648" spans="1:10" s="236" customFormat="1" ht="15.75" customHeight="1" x14ac:dyDescent="0.25">
      <c r="A1648" s="239"/>
      <c r="B1648" s="232"/>
      <c r="C1648" s="233"/>
      <c r="D1648" s="75"/>
      <c r="E1648" s="75"/>
      <c r="F1648" s="75"/>
      <c r="G1648" s="255"/>
      <c r="H1648" s="239"/>
      <c r="I1648" s="105"/>
      <c r="J1648" s="235"/>
    </row>
    <row r="1649" spans="1:10" s="236" customFormat="1" ht="15.75" customHeight="1" x14ac:dyDescent="0.25">
      <c r="A1649" s="239"/>
      <c r="B1649" s="232"/>
      <c r="C1649" s="233"/>
      <c r="D1649" s="75"/>
      <c r="E1649" s="75"/>
      <c r="F1649" s="75"/>
      <c r="G1649" s="255"/>
      <c r="H1649" s="239"/>
      <c r="I1649" s="105"/>
      <c r="J1649" s="235"/>
    </row>
    <row r="1650" spans="1:10" s="236" customFormat="1" ht="15.75" customHeight="1" x14ac:dyDescent="0.25">
      <c r="A1650" s="239"/>
      <c r="B1650" s="232"/>
      <c r="C1650" s="233"/>
      <c r="D1650" s="75"/>
      <c r="E1650" s="75"/>
      <c r="F1650" s="75"/>
      <c r="G1650" s="255"/>
      <c r="H1650" s="239"/>
      <c r="I1650" s="105"/>
      <c r="J1650" s="235"/>
    </row>
    <row r="1651" spans="1:10" s="236" customFormat="1" ht="15.75" customHeight="1" x14ac:dyDescent="0.25">
      <c r="A1651" s="239"/>
      <c r="B1651" s="232"/>
      <c r="C1651" s="233"/>
      <c r="D1651" s="75"/>
      <c r="E1651" s="75"/>
      <c r="F1651" s="75"/>
      <c r="G1651" s="255"/>
      <c r="H1651" s="239"/>
      <c r="I1651" s="105"/>
      <c r="J1651" s="235"/>
    </row>
    <row r="1652" spans="1:10" s="236" customFormat="1" ht="15.75" customHeight="1" x14ac:dyDescent="0.25">
      <c r="A1652" s="239"/>
      <c r="B1652" s="232"/>
      <c r="C1652" s="233"/>
      <c r="D1652" s="75"/>
      <c r="E1652" s="75"/>
      <c r="F1652" s="75"/>
      <c r="G1652" s="255"/>
      <c r="H1652" s="239"/>
      <c r="I1652" s="105"/>
      <c r="J1652" s="235"/>
    </row>
    <row r="1653" spans="1:10" s="236" customFormat="1" ht="15.75" customHeight="1" x14ac:dyDescent="0.25">
      <c r="A1653" s="239"/>
      <c r="B1653" s="232"/>
      <c r="C1653" s="233"/>
      <c r="D1653" s="75"/>
      <c r="E1653" s="75"/>
      <c r="F1653" s="75"/>
      <c r="G1653" s="255"/>
      <c r="H1653" s="239"/>
      <c r="I1653" s="105"/>
      <c r="J1653" s="235"/>
    </row>
    <row r="1654" spans="1:10" s="236" customFormat="1" ht="15.75" customHeight="1" x14ac:dyDescent="0.25">
      <c r="A1654" s="239"/>
      <c r="B1654" s="232"/>
      <c r="C1654" s="233"/>
      <c r="D1654" s="75"/>
      <c r="E1654" s="75"/>
      <c r="F1654" s="75"/>
      <c r="G1654" s="255"/>
      <c r="H1654" s="239"/>
      <c r="I1654" s="105"/>
      <c r="J1654" s="235"/>
    </row>
    <row r="1655" spans="1:10" s="236" customFormat="1" ht="15.75" customHeight="1" x14ac:dyDescent="0.25">
      <c r="A1655" s="239"/>
      <c r="B1655" s="232"/>
      <c r="C1655" s="233"/>
      <c r="D1655" s="75"/>
      <c r="E1655" s="75"/>
      <c r="F1655" s="75"/>
      <c r="G1655" s="255"/>
      <c r="H1655" s="239"/>
      <c r="I1655" s="105"/>
      <c r="J1655" s="235"/>
    </row>
    <row r="1656" spans="1:10" s="236" customFormat="1" ht="15.75" customHeight="1" x14ac:dyDescent="0.25">
      <c r="A1656" s="239"/>
      <c r="B1656" s="232"/>
      <c r="C1656" s="233"/>
      <c r="D1656" s="75"/>
      <c r="E1656" s="75"/>
      <c r="F1656" s="75"/>
      <c r="G1656" s="255"/>
      <c r="H1656" s="239"/>
      <c r="I1656" s="105"/>
      <c r="J1656" s="235"/>
    </row>
    <row r="1657" spans="1:10" s="236" customFormat="1" ht="15.75" customHeight="1" x14ac:dyDescent="0.25">
      <c r="A1657" s="239"/>
      <c r="B1657" s="232"/>
      <c r="C1657" s="233"/>
      <c r="D1657" s="75"/>
      <c r="E1657" s="75"/>
      <c r="F1657" s="75"/>
      <c r="G1657" s="255"/>
      <c r="H1657" s="239"/>
      <c r="I1657" s="105"/>
      <c r="J1657" s="235"/>
    </row>
    <row r="1658" spans="1:10" s="236" customFormat="1" ht="15.75" customHeight="1" x14ac:dyDescent="0.25">
      <c r="A1658" s="239"/>
      <c r="B1658" s="232"/>
      <c r="C1658" s="233"/>
      <c r="D1658" s="75"/>
      <c r="E1658" s="75"/>
      <c r="F1658" s="75"/>
      <c r="G1658" s="255"/>
      <c r="H1658" s="239"/>
      <c r="I1658" s="105"/>
      <c r="J1658" s="235"/>
    </row>
    <row r="1659" spans="1:10" s="236" customFormat="1" ht="15.75" customHeight="1" x14ac:dyDescent="0.25">
      <c r="A1659" s="239"/>
      <c r="B1659" s="232"/>
      <c r="C1659" s="233"/>
      <c r="D1659" s="75"/>
      <c r="E1659" s="75"/>
      <c r="F1659" s="75"/>
      <c r="G1659" s="255"/>
      <c r="H1659" s="239"/>
      <c r="I1659" s="105"/>
      <c r="J1659" s="235"/>
    </row>
    <row r="1660" spans="1:10" s="236" customFormat="1" ht="15.75" customHeight="1" x14ac:dyDescent="0.25">
      <c r="A1660" s="280"/>
      <c r="B1660" s="232"/>
      <c r="C1660" s="233"/>
      <c r="D1660" s="75"/>
      <c r="E1660" s="75"/>
      <c r="F1660" s="75"/>
      <c r="G1660" s="255"/>
      <c r="H1660" s="282"/>
      <c r="I1660" s="259"/>
      <c r="J1660" s="235"/>
    </row>
    <row r="1661" spans="1:10" s="236" customFormat="1" ht="22.5" customHeight="1" x14ac:dyDescent="0.25">
      <c r="A1661" s="329" t="s">
        <v>454</v>
      </c>
      <c r="B1661" s="435" t="s">
        <v>396</v>
      </c>
      <c r="C1661" s="436"/>
      <c r="D1661" s="436"/>
      <c r="E1661" s="436"/>
      <c r="F1661" s="436"/>
      <c r="G1661" s="437"/>
      <c r="H1661" s="329" t="s">
        <v>22</v>
      </c>
      <c r="I1661" s="330">
        <f>E1667</f>
        <v>-30665</v>
      </c>
      <c r="J1661" s="235"/>
    </row>
    <row r="1662" spans="1:10" s="236" customFormat="1" ht="15.75" customHeight="1" x14ac:dyDescent="0.25">
      <c r="A1662" s="358"/>
      <c r="B1662" s="241"/>
      <c r="C1662" s="242"/>
      <c r="D1662" s="242"/>
      <c r="E1662" s="242"/>
      <c r="F1662" s="242"/>
      <c r="G1662" s="242"/>
      <c r="H1662" s="246"/>
      <c r="I1662" s="238"/>
      <c r="J1662" s="235"/>
    </row>
    <row r="1663" spans="1:10" s="236" customFormat="1" ht="15.75" customHeight="1" x14ac:dyDescent="0.25">
      <c r="A1663" s="358"/>
      <c r="B1663" s="241" t="s">
        <v>303</v>
      </c>
      <c r="C1663" s="242"/>
      <c r="D1663" s="242"/>
      <c r="E1663" s="242"/>
      <c r="F1663" s="242"/>
      <c r="G1663" s="242"/>
      <c r="H1663" s="246"/>
      <c r="I1663" s="238"/>
      <c r="J1663" s="235"/>
    </row>
    <row r="1664" spans="1:10" s="236" customFormat="1" ht="15.75" customHeight="1" x14ac:dyDescent="0.25">
      <c r="A1664" s="358"/>
      <c r="B1664" s="241"/>
      <c r="C1664" s="242"/>
      <c r="D1664" s="242"/>
      <c r="E1664" s="242"/>
      <c r="F1664" s="242"/>
      <c r="G1664" s="242"/>
      <c r="H1664" s="246"/>
      <c r="I1664" s="238"/>
      <c r="J1664" s="235"/>
    </row>
    <row r="1665" spans="1:10" s="236" customFormat="1" ht="15.75" customHeight="1" x14ac:dyDescent="0.25">
      <c r="A1665" s="358"/>
      <c r="B1665" s="438" t="s">
        <v>304</v>
      </c>
      <c r="C1665" s="439"/>
      <c r="D1665" s="439"/>
      <c r="E1665" s="324">
        <v>30665</v>
      </c>
      <c r="F1665" s="325" t="s">
        <v>22</v>
      </c>
      <c r="G1665" s="242"/>
      <c r="H1665" s="246"/>
      <c r="I1665" s="238"/>
      <c r="J1665" s="235"/>
    </row>
    <row r="1666" spans="1:10" s="236" customFormat="1" ht="15.75" customHeight="1" x14ac:dyDescent="0.25">
      <c r="A1666" s="358"/>
      <c r="B1666" s="323"/>
      <c r="C1666" s="324"/>
      <c r="D1666" s="325"/>
      <c r="E1666" s="242"/>
      <c r="F1666" s="242"/>
      <c r="G1666" s="242"/>
      <c r="H1666" s="246"/>
      <c r="I1666" s="238"/>
      <c r="J1666" s="235"/>
    </row>
    <row r="1667" spans="1:10" s="236" customFormat="1" ht="15.75" customHeight="1" x14ac:dyDescent="0.25">
      <c r="A1667" s="358"/>
      <c r="B1667" s="326" t="s">
        <v>398</v>
      </c>
      <c r="C1667" s="327"/>
      <c r="D1667" s="328"/>
      <c r="E1667" s="68">
        <f>-E1665</f>
        <v>-30665</v>
      </c>
      <c r="F1667" s="327" t="s">
        <v>22</v>
      </c>
      <c r="G1667" s="242"/>
      <c r="H1667" s="246"/>
      <c r="I1667" s="238"/>
      <c r="J1667" s="235"/>
    </row>
    <row r="1668" spans="1:10" s="236" customFormat="1" ht="15.75" customHeight="1" x14ac:dyDescent="0.25">
      <c r="A1668" s="280"/>
      <c r="B1668" s="232"/>
      <c r="C1668" s="233"/>
      <c r="D1668" s="75"/>
      <c r="E1668" s="75"/>
      <c r="F1668" s="75"/>
      <c r="G1668" s="255"/>
      <c r="H1668" s="282"/>
      <c r="I1668" s="259"/>
      <c r="J1668" s="235"/>
    </row>
    <row r="1669" spans="1:10" s="236" customFormat="1" ht="22.5" customHeight="1" x14ac:dyDescent="0.25">
      <c r="A1669" s="299" t="s">
        <v>100</v>
      </c>
      <c r="B1669" s="433" t="s">
        <v>414</v>
      </c>
      <c r="C1669" s="434"/>
      <c r="D1669" s="434"/>
      <c r="E1669" s="434"/>
      <c r="F1669" s="434"/>
      <c r="G1669" s="434"/>
      <c r="H1669" s="299" t="s">
        <v>15</v>
      </c>
      <c r="I1669" s="300">
        <f>F1681</f>
        <v>1279</v>
      </c>
      <c r="J1669" s="235"/>
    </row>
    <row r="1670" spans="1:10" s="236" customFormat="1" ht="15.75" customHeight="1" x14ac:dyDescent="0.25">
      <c r="A1670" s="239"/>
      <c r="B1670" s="356"/>
      <c r="C1670" s="357"/>
      <c r="D1670" s="357"/>
      <c r="E1670" s="357"/>
      <c r="F1670" s="357"/>
      <c r="G1670" s="357"/>
      <c r="H1670" s="239"/>
      <c r="I1670" s="354"/>
      <c r="J1670" s="235"/>
    </row>
    <row r="1671" spans="1:10" s="236" customFormat="1" ht="15.75" customHeight="1" x14ac:dyDescent="0.25">
      <c r="A1671" s="239"/>
      <c r="B1671" s="430" t="s">
        <v>16</v>
      </c>
      <c r="C1671" s="430"/>
      <c r="D1671" s="430"/>
      <c r="E1671" s="430"/>
      <c r="F1671" s="430"/>
      <c r="G1671" s="430"/>
      <c r="H1671" s="239"/>
      <c r="I1671" s="354"/>
      <c r="J1671" s="235"/>
    </row>
    <row r="1672" spans="1:10" s="236" customFormat="1" ht="15.75" customHeight="1" x14ac:dyDescent="0.25">
      <c r="A1672" s="239"/>
      <c r="B1672" s="337"/>
      <c r="C1672" s="338"/>
      <c r="D1672" s="338"/>
      <c r="E1672" s="338"/>
      <c r="F1672" s="338"/>
      <c r="G1672" s="339"/>
      <c r="H1672" s="239"/>
      <c r="I1672" s="354"/>
      <c r="J1672" s="235"/>
    </row>
    <row r="1673" spans="1:10" s="236" customFormat="1" ht="15.75" customHeight="1" x14ac:dyDescent="0.25">
      <c r="A1673" s="239"/>
      <c r="B1673" s="422" t="s">
        <v>415</v>
      </c>
      <c r="C1673" s="423"/>
      <c r="D1673" s="423"/>
      <c r="E1673" s="423"/>
      <c r="F1673" s="423"/>
      <c r="G1673" s="424"/>
      <c r="H1673" s="239"/>
      <c r="I1673" s="354"/>
      <c r="J1673" s="235"/>
    </row>
    <row r="1674" spans="1:10" s="236" customFormat="1" ht="15.75" customHeight="1" x14ac:dyDescent="0.25">
      <c r="A1674" s="239"/>
      <c r="B1674" s="242"/>
      <c r="C1674" s="242"/>
      <c r="D1674" s="320">
        <v>9359</v>
      </c>
      <c r="E1674" s="319" t="s">
        <v>15</v>
      </c>
      <c r="F1674" s="242"/>
      <c r="G1674" s="242"/>
      <c r="H1674" s="239"/>
      <c r="I1674" s="354"/>
      <c r="J1674" s="235"/>
    </row>
    <row r="1675" spans="1:10" s="236" customFormat="1" ht="15.75" customHeight="1" x14ac:dyDescent="0.25">
      <c r="A1675" s="239"/>
      <c r="B1675" s="303"/>
      <c r="C1675" s="304"/>
      <c r="D1675" s="304"/>
      <c r="E1675" s="304"/>
      <c r="F1675" s="304"/>
      <c r="G1675" s="305"/>
      <c r="H1675" s="239"/>
      <c r="I1675" s="354"/>
      <c r="J1675" s="235"/>
    </row>
    <row r="1676" spans="1:10" s="236" customFormat="1" ht="15.75" customHeight="1" x14ac:dyDescent="0.25">
      <c r="A1676" s="239"/>
      <c r="B1676" s="425" t="s">
        <v>30</v>
      </c>
      <c r="C1676" s="425"/>
      <c r="D1676" s="425"/>
      <c r="E1676" s="306">
        <v>8080</v>
      </c>
      <c r="F1676" s="307" t="s">
        <v>15</v>
      </c>
      <c r="G1676" s="308"/>
      <c r="H1676" s="239"/>
      <c r="I1676" s="354"/>
      <c r="J1676" s="235"/>
    </row>
    <row r="1677" spans="1:10" s="236" customFormat="1" ht="15.75" customHeight="1" x14ac:dyDescent="0.25">
      <c r="A1677" s="239"/>
      <c r="B1677" s="426"/>
      <c r="C1677" s="426"/>
      <c r="D1677" s="426"/>
      <c r="E1677" s="426"/>
      <c r="F1677" s="426"/>
      <c r="G1677" s="426"/>
      <c r="H1677" s="239"/>
      <c r="I1677" s="354"/>
      <c r="J1677" s="235"/>
    </row>
    <row r="1678" spans="1:10" s="236" customFormat="1" ht="15.75" customHeight="1" x14ac:dyDescent="0.25">
      <c r="A1678" s="239"/>
      <c r="B1678" s="364" t="s">
        <v>17</v>
      </c>
      <c r="C1678" s="335"/>
      <c r="D1678" s="335"/>
      <c r="E1678" s="335"/>
      <c r="F1678" s="335"/>
      <c r="G1678" s="311"/>
      <c r="H1678" s="239"/>
      <c r="I1678" s="354"/>
      <c r="J1678" s="235"/>
    </row>
    <row r="1679" spans="1:10" s="236" customFormat="1" ht="15.75" customHeight="1" x14ac:dyDescent="0.25">
      <c r="A1679" s="239"/>
      <c r="B1679" s="312"/>
      <c r="C1679" s="313">
        <f>D1674</f>
        <v>9359</v>
      </c>
      <c r="D1679" s="314" t="s">
        <v>18</v>
      </c>
      <c r="E1679" s="313">
        <f>E1676</f>
        <v>8080</v>
      </c>
      <c r="F1679" s="314" t="s">
        <v>19</v>
      </c>
      <c r="G1679" s="313">
        <f>C1679-E1679</f>
        <v>1279</v>
      </c>
      <c r="H1679" s="239"/>
      <c r="I1679" s="354"/>
      <c r="J1679" s="235"/>
    </row>
    <row r="1680" spans="1:10" s="236" customFormat="1" ht="15.75" customHeight="1" x14ac:dyDescent="0.25">
      <c r="A1680" s="239"/>
      <c r="B1680" s="312"/>
      <c r="C1680" s="315"/>
      <c r="D1680" s="315"/>
      <c r="E1680" s="315"/>
      <c r="F1680" s="315"/>
      <c r="G1680" s="316"/>
      <c r="H1680" s="239"/>
      <c r="I1680" s="354"/>
      <c r="J1680" s="235"/>
    </row>
    <row r="1681" spans="1:10" s="236" customFormat="1" ht="15.75" customHeight="1" x14ac:dyDescent="0.25">
      <c r="A1681" s="239"/>
      <c r="B1681" s="427" t="s">
        <v>416</v>
      </c>
      <c r="C1681" s="428"/>
      <c r="D1681" s="428"/>
      <c r="E1681" s="428"/>
      <c r="F1681" s="317">
        <f>G1679</f>
        <v>1279</v>
      </c>
      <c r="G1681" s="335" t="s">
        <v>15</v>
      </c>
      <c r="H1681" s="239"/>
      <c r="I1681" s="354"/>
      <c r="J1681" s="235"/>
    </row>
    <row r="1682" spans="1:10" s="236" customFormat="1" ht="15.75" customHeight="1" x14ac:dyDescent="0.25">
      <c r="A1682" s="280"/>
      <c r="B1682" s="232"/>
      <c r="C1682" s="233"/>
      <c r="D1682" s="75"/>
      <c r="E1682" s="75"/>
      <c r="F1682" s="75"/>
      <c r="G1682" s="255"/>
      <c r="H1682" s="282"/>
      <c r="I1682" s="259"/>
      <c r="J1682" s="235"/>
    </row>
    <row r="1683" spans="1:10" s="236" customFormat="1" ht="15.75" customHeight="1" x14ac:dyDescent="0.25">
      <c r="A1683" s="280"/>
      <c r="B1683" s="232"/>
      <c r="C1683" s="233"/>
      <c r="D1683" s="75"/>
      <c r="E1683" s="75"/>
      <c r="F1683" s="75"/>
      <c r="G1683" s="255"/>
      <c r="H1683" s="282"/>
      <c r="I1683" s="259"/>
      <c r="J1683" s="235"/>
    </row>
    <row r="1684" spans="1:10" s="236" customFormat="1" ht="15.75" customHeight="1" x14ac:dyDescent="0.25">
      <c r="A1684" s="280"/>
      <c r="B1684" s="232"/>
      <c r="C1684" s="233"/>
      <c r="D1684" s="75"/>
      <c r="E1684" s="75"/>
      <c r="F1684" s="75"/>
      <c r="G1684" s="255"/>
      <c r="H1684" s="282"/>
      <c r="I1684" s="259"/>
      <c r="J1684" s="235"/>
    </row>
    <row r="1685" spans="1:10" s="236" customFormat="1" ht="15.75" customHeight="1" x14ac:dyDescent="0.25">
      <c r="A1685" s="351"/>
      <c r="B1685" s="232"/>
      <c r="C1685" s="233"/>
      <c r="D1685" s="75"/>
      <c r="E1685" s="75"/>
      <c r="F1685" s="75"/>
      <c r="G1685" s="255"/>
      <c r="H1685" s="346"/>
      <c r="I1685" s="259"/>
      <c r="J1685" s="235"/>
    </row>
    <row r="1686" spans="1:10" s="236" customFormat="1" ht="15.75" customHeight="1" x14ac:dyDescent="0.25">
      <c r="A1686" s="351"/>
      <c r="B1686" s="232"/>
      <c r="C1686" s="233"/>
      <c r="D1686" s="75"/>
      <c r="E1686" s="75"/>
      <c r="F1686" s="75"/>
      <c r="G1686" s="255"/>
      <c r="H1686" s="346"/>
      <c r="I1686" s="259"/>
      <c r="J1686" s="235"/>
    </row>
    <row r="1687" spans="1:10" s="236" customFormat="1" ht="15.75" customHeight="1" x14ac:dyDescent="0.25">
      <c r="A1687" s="351"/>
      <c r="B1687" s="232"/>
      <c r="C1687" s="233"/>
      <c r="D1687" s="75"/>
      <c r="E1687" s="75"/>
      <c r="F1687" s="75"/>
      <c r="G1687" s="255"/>
      <c r="H1687" s="346"/>
      <c r="I1687" s="259"/>
      <c r="J1687" s="235"/>
    </row>
    <row r="1688" spans="1:10" s="236" customFormat="1" ht="15.75" customHeight="1" x14ac:dyDescent="0.25">
      <c r="A1688" s="351"/>
      <c r="B1688" s="232"/>
      <c r="C1688" s="233"/>
      <c r="D1688" s="75"/>
      <c r="E1688" s="75"/>
      <c r="F1688" s="75"/>
      <c r="G1688" s="255"/>
      <c r="H1688" s="346"/>
      <c r="I1688" s="259"/>
      <c r="J1688" s="235"/>
    </row>
    <row r="1689" spans="1:10" s="236" customFormat="1" ht="15.75" customHeight="1" x14ac:dyDescent="0.25">
      <c r="A1689" s="280"/>
      <c r="B1689" s="232"/>
      <c r="C1689" s="233"/>
      <c r="D1689" s="75"/>
      <c r="E1689" s="75"/>
      <c r="F1689" s="75"/>
      <c r="G1689" s="255"/>
      <c r="H1689" s="282"/>
      <c r="I1689" s="259"/>
      <c r="J1689" s="235"/>
    </row>
    <row r="1690" spans="1:10" s="236" customFormat="1" ht="15.75" customHeight="1" x14ac:dyDescent="0.25">
      <c r="A1690" s="280"/>
      <c r="B1690" s="232"/>
      <c r="C1690" s="233"/>
      <c r="D1690" s="75"/>
      <c r="E1690" s="75"/>
      <c r="F1690" s="75"/>
      <c r="G1690" s="255"/>
      <c r="H1690" s="282"/>
      <c r="I1690" s="259"/>
      <c r="J1690" s="235"/>
    </row>
    <row r="1691" spans="1:10" s="236" customFormat="1" ht="15.75" customHeight="1" x14ac:dyDescent="0.25">
      <c r="A1691" s="280"/>
      <c r="B1691" s="232"/>
      <c r="C1691" s="233"/>
      <c r="D1691" s="75"/>
      <c r="E1691" s="75"/>
      <c r="F1691" s="75"/>
      <c r="G1691" s="255"/>
      <c r="H1691" s="282"/>
      <c r="I1691" s="259"/>
      <c r="J1691" s="235"/>
    </row>
    <row r="1692" spans="1:10" s="236" customFormat="1" ht="15.75" customHeight="1" x14ac:dyDescent="0.25">
      <c r="A1692" s="280"/>
      <c r="B1692" s="232"/>
      <c r="C1692" s="233"/>
      <c r="D1692" s="75"/>
      <c r="E1692" s="75"/>
      <c r="F1692" s="75"/>
      <c r="G1692" s="255"/>
      <c r="H1692" s="282"/>
      <c r="I1692" s="259"/>
      <c r="J1692" s="235"/>
    </row>
    <row r="1693" spans="1:10" s="236" customFormat="1" ht="15.75" customHeight="1" x14ac:dyDescent="0.25">
      <c r="A1693" s="280"/>
      <c r="B1693" s="232"/>
      <c r="C1693" s="233"/>
      <c r="D1693" s="75"/>
      <c r="E1693" s="75"/>
      <c r="F1693" s="75"/>
      <c r="G1693" s="255"/>
      <c r="H1693" s="282"/>
      <c r="I1693" s="259"/>
      <c r="J1693" s="235"/>
    </row>
    <row r="1694" spans="1:10" s="236" customFormat="1" ht="15.75" customHeight="1" x14ac:dyDescent="0.25">
      <c r="A1694" s="280"/>
      <c r="B1694" s="232"/>
      <c r="C1694" s="233"/>
      <c r="D1694" s="75"/>
      <c r="E1694" s="75"/>
      <c r="F1694" s="75"/>
      <c r="G1694" s="255"/>
      <c r="H1694" s="282"/>
      <c r="I1694" s="259"/>
      <c r="J1694" s="235"/>
    </row>
    <row r="1695" spans="1:10" s="236" customFormat="1" ht="22.5" customHeight="1" x14ac:dyDescent="0.25">
      <c r="A1695" s="297" t="s">
        <v>455</v>
      </c>
      <c r="B1695" s="429" t="s">
        <v>456</v>
      </c>
      <c r="C1695" s="429"/>
      <c r="D1695" s="429"/>
      <c r="E1695" s="429"/>
      <c r="F1695" s="429"/>
      <c r="G1695" s="429"/>
      <c r="H1695" s="301" t="s">
        <v>82</v>
      </c>
      <c r="I1695" s="298">
        <f>F1707</f>
        <v>2</v>
      </c>
      <c r="J1695" s="235"/>
    </row>
    <row r="1696" spans="1:10" s="236" customFormat="1" ht="15.75" customHeight="1" x14ac:dyDescent="0.25">
      <c r="A1696" s="279"/>
      <c r="B1696" s="431"/>
      <c r="C1696" s="431"/>
      <c r="D1696" s="431"/>
      <c r="E1696" s="431"/>
      <c r="F1696" s="431"/>
      <c r="G1696" s="431"/>
      <c r="H1696" s="351"/>
      <c r="I1696" s="243"/>
      <c r="J1696" s="235"/>
    </row>
    <row r="1697" spans="1:10" s="236" customFormat="1" ht="15.75" customHeight="1" x14ac:dyDescent="0.25">
      <c r="A1697" s="279"/>
      <c r="B1697" s="430" t="s">
        <v>16</v>
      </c>
      <c r="C1697" s="430"/>
      <c r="D1697" s="430"/>
      <c r="E1697" s="430"/>
      <c r="F1697" s="430"/>
      <c r="G1697" s="430"/>
      <c r="H1697" s="351"/>
      <c r="I1697" s="243"/>
      <c r="J1697" s="235"/>
    </row>
    <row r="1698" spans="1:10" s="236" customFormat="1" ht="15.75" customHeight="1" x14ac:dyDescent="0.25">
      <c r="A1698" s="279"/>
      <c r="B1698" s="432"/>
      <c r="C1698" s="432"/>
      <c r="D1698" s="432"/>
      <c r="E1698" s="432"/>
      <c r="F1698" s="432"/>
      <c r="G1698" s="432"/>
      <c r="H1698" s="351"/>
      <c r="I1698" s="243"/>
      <c r="J1698" s="235"/>
    </row>
    <row r="1699" spans="1:10" s="236" customFormat="1" ht="15.75" customHeight="1" x14ac:dyDescent="0.25">
      <c r="A1699" s="239"/>
      <c r="B1699" s="422" t="s">
        <v>457</v>
      </c>
      <c r="C1699" s="423"/>
      <c r="D1699" s="423"/>
      <c r="E1699" s="423"/>
      <c r="F1699" s="423"/>
      <c r="G1699" s="424"/>
      <c r="H1699" s="239"/>
      <c r="I1699" s="350"/>
      <c r="J1699" s="235"/>
    </row>
    <row r="1700" spans="1:10" s="236" customFormat="1" ht="15.75" customHeight="1" x14ac:dyDescent="0.25">
      <c r="A1700" s="239"/>
      <c r="B1700" s="242"/>
      <c r="C1700" s="242"/>
      <c r="D1700" s="320">
        <v>142</v>
      </c>
      <c r="E1700" s="319" t="s">
        <v>82</v>
      </c>
      <c r="F1700" s="242"/>
      <c r="G1700" s="242"/>
      <c r="H1700" s="239"/>
      <c r="I1700" s="350"/>
      <c r="J1700" s="235"/>
    </row>
    <row r="1701" spans="1:10" s="236" customFormat="1" ht="15.75" customHeight="1" x14ac:dyDescent="0.25">
      <c r="A1701" s="239"/>
      <c r="B1701" s="303"/>
      <c r="C1701" s="304"/>
      <c r="D1701" s="304"/>
      <c r="E1701" s="304"/>
      <c r="F1701" s="304"/>
      <c r="G1701" s="305"/>
      <c r="H1701" s="239"/>
      <c r="I1701" s="350"/>
      <c r="J1701" s="235"/>
    </row>
    <row r="1702" spans="1:10" s="236" customFormat="1" ht="15.75" customHeight="1" x14ac:dyDescent="0.25">
      <c r="A1702" s="239"/>
      <c r="B1702" s="425" t="s">
        <v>30</v>
      </c>
      <c r="C1702" s="425"/>
      <c r="D1702" s="425"/>
      <c r="E1702" s="306">
        <v>140</v>
      </c>
      <c r="F1702" s="307" t="s">
        <v>82</v>
      </c>
      <c r="G1702" s="308"/>
      <c r="H1702" s="239"/>
      <c r="I1702" s="350"/>
      <c r="J1702" s="235"/>
    </row>
    <row r="1703" spans="1:10" s="236" customFormat="1" ht="15.75" customHeight="1" x14ac:dyDescent="0.25">
      <c r="A1703" s="239"/>
      <c r="B1703" s="426"/>
      <c r="C1703" s="426"/>
      <c r="D1703" s="426"/>
      <c r="E1703" s="426"/>
      <c r="F1703" s="426"/>
      <c r="G1703" s="426"/>
      <c r="H1703" s="239"/>
      <c r="I1703" s="350"/>
      <c r="J1703" s="235"/>
    </row>
    <row r="1704" spans="1:10" s="236" customFormat="1" ht="15.75" customHeight="1" x14ac:dyDescent="0.25">
      <c r="A1704" s="239"/>
      <c r="B1704" s="364" t="s">
        <v>17</v>
      </c>
      <c r="C1704" s="335"/>
      <c r="D1704" s="335"/>
      <c r="E1704" s="335"/>
      <c r="F1704" s="335"/>
      <c r="G1704" s="311"/>
      <c r="H1704" s="239"/>
      <c r="I1704" s="350"/>
      <c r="J1704" s="235"/>
    </row>
    <row r="1705" spans="1:10" s="236" customFormat="1" ht="15.75" customHeight="1" x14ac:dyDescent="0.25">
      <c r="A1705" s="239"/>
      <c r="B1705" s="312"/>
      <c r="C1705" s="313">
        <f>D1700</f>
        <v>142</v>
      </c>
      <c r="D1705" s="314" t="s">
        <v>18</v>
      </c>
      <c r="E1705" s="313">
        <f>E1702</f>
        <v>140</v>
      </c>
      <c r="F1705" s="314" t="s">
        <v>19</v>
      </c>
      <c r="G1705" s="313">
        <f>C1705-E1705</f>
        <v>2</v>
      </c>
      <c r="H1705" s="239"/>
      <c r="I1705" s="350"/>
      <c r="J1705" s="235"/>
    </row>
    <row r="1706" spans="1:10" s="236" customFormat="1" ht="15.75" customHeight="1" x14ac:dyDescent="0.25">
      <c r="A1706" s="239"/>
      <c r="B1706" s="312"/>
      <c r="C1706" s="315"/>
      <c r="D1706" s="315"/>
      <c r="E1706" s="315"/>
      <c r="F1706" s="315"/>
      <c r="G1706" s="316"/>
      <c r="H1706" s="239"/>
      <c r="I1706" s="350"/>
      <c r="J1706" s="235"/>
    </row>
    <row r="1707" spans="1:10" s="236" customFormat="1" ht="15.75" customHeight="1" x14ac:dyDescent="0.25">
      <c r="A1707" s="239"/>
      <c r="B1707" s="427" t="s">
        <v>458</v>
      </c>
      <c r="C1707" s="428"/>
      <c r="D1707" s="428"/>
      <c r="E1707" s="428"/>
      <c r="F1707" s="317">
        <f>G1705</f>
        <v>2</v>
      </c>
      <c r="G1707" s="335" t="s">
        <v>82</v>
      </c>
      <c r="H1707" s="239"/>
      <c r="I1707" s="350"/>
      <c r="J1707" s="235"/>
    </row>
    <row r="1708" spans="1:10" s="236" customFormat="1" ht="15.75" customHeight="1" x14ac:dyDescent="0.25">
      <c r="A1708" s="280"/>
      <c r="B1708" s="232"/>
      <c r="C1708" s="233"/>
      <c r="D1708" s="75"/>
      <c r="E1708" s="75"/>
      <c r="F1708" s="75"/>
      <c r="G1708" s="255"/>
      <c r="H1708" s="282"/>
      <c r="I1708" s="259"/>
      <c r="J1708" s="235"/>
    </row>
    <row r="1709" spans="1:10" s="236" customFormat="1" ht="15.75" customHeight="1" x14ac:dyDescent="0.25">
      <c r="A1709" s="418"/>
      <c r="B1709" s="232"/>
      <c r="C1709" s="233"/>
      <c r="D1709" s="75"/>
      <c r="E1709" s="75"/>
      <c r="F1709" s="75"/>
      <c r="G1709" s="255"/>
      <c r="H1709" s="416"/>
      <c r="I1709" s="259"/>
      <c r="J1709" s="235"/>
    </row>
    <row r="1710" spans="1:10" s="236" customFormat="1" ht="15.75" customHeight="1" x14ac:dyDescent="0.25">
      <c r="A1710" s="418"/>
      <c r="B1710" s="232"/>
      <c r="C1710" s="233"/>
      <c r="D1710" s="75"/>
      <c r="E1710" s="75"/>
      <c r="F1710" s="75"/>
      <c r="G1710" s="255"/>
      <c r="H1710" s="416"/>
      <c r="I1710" s="259"/>
      <c r="J1710" s="235"/>
    </row>
    <row r="1711" spans="1:10" s="236" customFormat="1" ht="15.75" customHeight="1" x14ac:dyDescent="0.25">
      <c r="A1711" s="418"/>
      <c r="B1711" s="232"/>
      <c r="C1711" s="233"/>
      <c r="D1711" s="75"/>
      <c r="E1711" s="75"/>
      <c r="F1711" s="75"/>
      <c r="G1711" s="255"/>
      <c r="H1711" s="416"/>
      <c r="I1711" s="259"/>
      <c r="J1711" s="235"/>
    </row>
    <row r="1712" spans="1:10" s="236" customFormat="1" ht="15.75" customHeight="1" x14ac:dyDescent="0.25">
      <c r="A1712" s="418"/>
      <c r="B1712" s="232"/>
      <c r="C1712" s="233"/>
      <c r="D1712" s="75"/>
      <c r="E1712" s="75"/>
      <c r="F1712" s="75"/>
      <c r="G1712" s="255"/>
      <c r="H1712" s="416"/>
      <c r="I1712" s="259"/>
      <c r="J1712" s="235"/>
    </row>
    <row r="1713" spans="1:10" s="236" customFormat="1" ht="15.75" customHeight="1" x14ac:dyDescent="0.25">
      <c r="A1713" s="418"/>
      <c r="B1713" s="232"/>
      <c r="C1713" s="233"/>
      <c r="D1713" s="75"/>
      <c r="E1713" s="75"/>
      <c r="F1713" s="75"/>
      <c r="G1713" s="255"/>
      <c r="H1713" s="416"/>
      <c r="I1713" s="259"/>
      <c r="J1713" s="235"/>
    </row>
    <row r="1714" spans="1:10" s="236" customFormat="1" ht="15.75" customHeight="1" x14ac:dyDescent="0.25">
      <c r="A1714" s="418"/>
      <c r="B1714" s="232"/>
      <c r="C1714" s="233"/>
      <c r="D1714" s="75"/>
      <c r="E1714" s="75"/>
      <c r="F1714" s="75"/>
      <c r="G1714" s="255"/>
      <c r="H1714" s="416"/>
      <c r="I1714" s="259"/>
      <c r="J1714" s="235"/>
    </row>
    <row r="1715" spans="1:10" s="236" customFormat="1" ht="15.75" customHeight="1" x14ac:dyDescent="0.25">
      <c r="A1715" s="418"/>
      <c r="B1715" s="232"/>
      <c r="C1715" s="233"/>
      <c r="D1715" s="75"/>
      <c r="E1715" s="75"/>
      <c r="F1715" s="75"/>
      <c r="G1715" s="255"/>
      <c r="H1715" s="416"/>
      <c r="I1715" s="259"/>
      <c r="J1715" s="235"/>
    </row>
    <row r="1716" spans="1:10" s="236" customFormat="1" ht="15.75" customHeight="1" x14ac:dyDescent="0.25">
      <c r="A1716" s="418"/>
      <c r="B1716" s="232"/>
      <c r="C1716" s="233"/>
      <c r="D1716" s="75"/>
      <c r="E1716" s="75"/>
      <c r="F1716" s="75"/>
      <c r="G1716" s="255"/>
      <c r="H1716" s="416"/>
      <c r="I1716" s="259"/>
      <c r="J1716" s="235"/>
    </row>
    <row r="1717" spans="1:10" s="236" customFormat="1" ht="15.75" customHeight="1" x14ac:dyDescent="0.25">
      <c r="A1717" s="418"/>
      <c r="B1717" s="232"/>
      <c r="C1717" s="233"/>
      <c r="D1717" s="75"/>
      <c r="E1717" s="75"/>
      <c r="F1717" s="75"/>
      <c r="G1717" s="255"/>
      <c r="H1717" s="416"/>
      <c r="I1717" s="259"/>
      <c r="J1717" s="235"/>
    </row>
    <row r="1718" spans="1:10" s="236" customFormat="1" ht="15.75" customHeight="1" x14ac:dyDescent="0.25">
      <c r="A1718" s="418"/>
      <c r="B1718" s="232"/>
      <c r="C1718" s="233"/>
      <c r="D1718" s="75"/>
      <c r="E1718" s="75"/>
      <c r="F1718" s="75"/>
      <c r="G1718" s="255"/>
      <c r="H1718" s="416"/>
      <c r="I1718" s="259"/>
      <c r="J1718" s="235"/>
    </row>
    <row r="1719" spans="1:10" s="236" customFormat="1" ht="15.75" customHeight="1" x14ac:dyDescent="0.25">
      <c r="A1719" s="280"/>
      <c r="B1719" s="232"/>
      <c r="C1719" s="233"/>
      <c r="D1719" s="75"/>
      <c r="E1719" s="75"/>
      <c r="F1719" s="75"/>
      <c r="G1719" s="255"/>
      <c r="H1719" s="282"/>
      <c r="I1719" s="259"/>
      <c r="J1719" s="235"/>
    </row>
    <row r="1720" spans="1:10" s="236" customFormat="1" ht="15.75" customHeight="1" x14ac:dyDescent="0.25">
      <c r="A1720" s="280"/>
      <c r="B1720" s="232"/>
      <c r="C1720" s="233"/>
      <c r="D1720" s="75"/>
      <c r="E1720" s="75"/>
      <c r="F1720" s="75"/>
      <c r="G1720" s="255"/>
      <c r="H1720" s="282"/>
      <c r="I1720" s="259"/>
      <c r="J1720" s="235"/>
    </row>
    <row r="1721" spans="1:10" s="236" customFormat="1" ht="15.75" customHeight="1" x14ac:dyDescent="0.25">
      <c r="A1721" s="280"/>
      <c r="B1721" s="232"/>
      <c r="C1721" s="233"/>
      <c r="D1721" s="75"/>
      <c r="E1721" s="75"/>
      <c r="F1721" s="75"/>
      <c r="G1721" s="255"/>
      <c r="H1721" s="282"/>
      <c r="I1721" s="259"/>
      <c r="J1721" s="235"/>
    </row>
    <row r="1722" spans="1:10" s="236" customFormat="1" ht="15.75" customHeight="1" x14ac:dyDescent="0.25">
      <c r="A1722" s="280"/>
      <c r="B1722" s="232"/>
      <c r="C1722" s="233"/>
      <c r="D1722" s="75"/>
      <c r="E1722" s="75"/>
      <c r="F1722" s="75"/>
      <c r="G1722" s="255"/>
      <c r="H1722" s="282"/>
      <c r="I1722" s="259"/>
      <c r="J1722" s="235"/>
    </row>
    <row r="1723" spans="1:10" s="236" customFormat="1" ht="15.75" customHeight="1" x14ac:dyDescent="0.25">
      <c r="A1723" s="280"/>
      <c r="B1723" s="232"/>
      <c r="C1723" s="233"/>
      <c r="D1723" s="75"/>
      <c r="E1723" s="75"/>
      <c r="F1723" s="75"/>
      <c r="G1723" s="255"/>
      <c r="H1723" s="282"/>
      <c r="I1723" s="259"/>
      <c r="J1723" s="235"/>
    </row>
    <row r="1724" spans="1:10" s="236" customFormat="1" ht="15.75" customHeight="1" x14ac:dyDescent="0.25">
      <c r="A1724" s="280"/>
      <c r="B1724" s="232"/>
      <c r="C1724" s="233"/>
      <c r="D1724" s="75"/>
      <c r="E1724" s="75"/>
      <c r="F1724" s="75"/>
      <c r="G1724" s="255"/>
      <c r="H1724" s="282"/>
      <c r="I1724" s="259"/>
      <c r="J1724" s="235"/>
    </row>
    <row r="1725" spans="1:10" s="236" customFormat="1" ht="15.75" customHeight="1" x14ac:dyDescent="0.25">
      <c r="A1725" s="280"/>
      <c r="B1725" s="232"/>
      <c r="C1725" s="233"/>
      <c r="D1725" s="75"/>
      <c r="E1725" s="75"/>
      <c r="F1725" s="75"/>
      <c r="G1725" s="255"/>
      <c r="H1725" s="282"/>
      <c r="I1725" s="259"/>
      <c r="J1725" s="235"/>
    </row>
    <row r="1726" spans="1:10" s="236" customFormat="1" ht="15.75" customHeight="1" x14ac:dyDescent="0.25">
      <c r="A1726" s="280"/>
      <c r="B1726" s="232"/>
      <c r="C1726" s="233"/>
      <c r="D1726" s="75"/>
      <c r="E1726" s="75"/>
      <c r="F1726" s="75"/>
      <c r="G1726" s="255"/>
      <c r="H1726" s="282"/>
      <c r="I1726" s="259"/>
      <c r="J1726" s="235"/>
    </row>
    <row r="1727" spans="1:10" s="236" customFormat="1" ht="15.75" customHeight="1" x14ac:dyDescent="0.25">
      <c r="A1727" s="280"/>
      <c r="B1727" s="232"/>
      <c r="C1727" s="233"/>
      <c r="D1727" s="75"/>
      <c r="E1727" s="75"/>
      <c r="F1727" s="75"/>
      <c r="G1727" s="255"/>
      <c r="H1727" s="282"/>
      <c r="I1727" s="259"/>
      <c r="J1727" s="235"/>
    </row>
    <row r="1728" spans="1:10" s="236" customFormat="1" ht="15.75" customHeight="1" x14ac:dyDescent="0.25">
      <c r="A1728" s="280"/>
      <c r="B1728" s="232"/>
      <c r="C1728" s="233"/>
      <c r="D1728" s="75"/>
      <c r="E1728" s="75"/>
      <c r="F1728" s="75"/>
      <c r="G1728" s="255"/>
      <c r="H1728" s="282"/>
      <c r="I1728" s="259"/>
      <c r="J1728" s="235"/>
    </row>
    <row r="1729" spans="1:10" s="236" customFormat="1" ht="15.75" customHeight="1" x14ac:dyDescent="0.25">
      <c r="A1729" s="280"/>
      <c r="B1729" s="232"/>
      <c r="C1729" s="233"/>
      <c r="D1729" s="75"/>
      <c r="E1729" s="75"/>
      <c r="F1729" s="75"/>
      <c r="G1729" s="255"/>
      <c r="H1729" s="282"/>
      <c r="I1729" s="259"/>
      <c r="J1729" s="235"/>
    </row>
    <row r="1730" spans="1:10" s="236" customFormat="1" ht="15.75" customHeight="1" x14ac:dyDescent="0.25">
      <c r="A1730" s="280"/>
      <c r="B1730" s="232"/>
      <c r="C1730" s="233"/>
      <c r="D1730" s="75"/>
      <c r="E1730" s="75"/>
      <c r="F1730" s="75"/>
      <c r="G1730" s="255"/>
      <c r="H1730" s="282"/>
      <c r="I1730" s="259"/>
      <c r="J1730" s="235"/>
    </row>
    <row r="1731" spans="1:10" ht="22.5" customHeight="1" x14ac:dyDescent="0.25">
      <c r="A1731" s="299" t="s">
        <v>138</v>
      </c>
      <c r="B1731" s="518" t="s">
        <v>139</v>
      </c>
      <c r="C1731" s="519"/>
      <c r="D1731" s="519"/>
      <c r="E1731" s="519"/>
      <c r="F1731" s="519"/>
      <c r="G1731" s="519"/>
      <c r="H1731" s="519"/>
      <c r="I1731" s="520"/>
      <c r="J1731" s="3"/>
    </row>
    <row r="1732" spans="1:10" s="236" customFormat="1" ht="15.6" customHeight="1" x14ac:dyDescent="0.25">
      <c r="A1732" s="239"/>
      <c r="B1732" s="276"/>
      <c r="C1732" s="277"/>
      <c r="D1732" s="277"/>
      <c r="E1732" s="277"/>
      <c r="F1732" s="277"/>
      <c r="G1732" s="277"/>
      <c r="H1732" s="239"/>
      <c r="I1732" s="228"/>
      <c r="J1732" s="235"/>
    </row>
    <row r="1733" spans="1:10" ht="22.5" customHeight="1" x14ac:dyDescent="0.25">
      <c r="A1733" s="329" t="s">
        <v>25</v>
      </c>
      <c r="B1733" s="435" t="s">
        <v>373</v>
      </c>
      <c r="C1733" s="436"/>
      <c r="D1733" s="436"/>
      <c r="E1733" s="436"/>
      <c r="F1733" s="436"/>
      <c r="G1733" s="437"/>
      <c r="H1733" s="329" t="s">
        <v>22</v>
      </c>
      <c r="I1733" s="330">
        <f>E1739</f>
        <v>-61944</v>
      </c>
      <c r="J1733" s="3"/>
    </row>
    <row r="1734" spans="1:10" ht="15.75" customHeight="1" x14ac:dyDescent="0.25">
      <c r="A1734" s="240"/>
      <c r="B1734" s="241"/>
      <c r="C1734" s="242"/>
      <c r="D1734" s="242"/>
      <c r="E1734" s="242"/>
      <c r="F1734" s="242"/>
      <c r="G1734" s="242"/>
      <c r="H1734" s="246"/>
      <c r="I1734" s="238"/>
      <c r="J1734" s="3"/>
    </row>
    <row r="1735" spans="1:10" ht="15.75" customHeight="1" x14ac:dyDescent="0.25">
      <c r="A1735" s="240"/>
      <c r="B1735" s="241" t="s">
        <v>303</v>
      </c>
      <c r="C1735" s="242"/>
      <c r="D1735" s="242"/>
      <c r="E1735" s="242"/>
      <c r="F1735" s="242"/>
      <c r="G1735" s="242"/>
      <c r="H1735" s="246"/>
      <c r="I1735" s="238"/>
      <c r="J1735" s="3"/>
    </row>
    <row r="1736" spans="1:10" ht="15.75" customHeight="1" x14ac:dyDescent="0.25">
      <c r="A1736" s="240"/>
      <c r="B1736" s="241"/>
      <c r="C1736" s="242"/>
      <c r="D1736" s="242"/>
      <c r="E1736" s="242"/>
      <c r="F1736" s="242"/>
      <c r="G1736" s="242"/>
      <c r="H1736" s="246"/>
      <c r="I1736" s="238"/>
      <c r="J1736" s="3"/>
    </row>
    <row r="1737" spans="1:10" ht="15.75" customHeight="1" x14ac:dyDescent="0.25">
      <c r="A1737" s="240"/>
      <c r="B1737" s="438" t="s">
        <v>304</v>
      </c>
      <c r="C1737" s="439"/>
      <c r="D1737" s="439"/>
      <c r="E1737" s="324">
        <v>61944</v>
      </c>
      <c r="F1737" s="325" t="s">
        <v>22</v>
      </c>
      <c r="G1737" s="242"/>
      <c r="H1737" s="246"/>
      <c r="I1737" s="238"/>
      <c r="J1737" s="3"/>
    </row>
    <row r="1738" spans="1:10" ht="15.75" customHeight="1" x14ac:dyDescent="0.25">
      <c r="A1738" s="240"/>
      <c r="B1738" s="323"/>
      <c r="C1738" s="324"/>
      <c r="D1738" s="325"/>
      <c r="E1738" s="242"/>
      <c r="F1738" s="242"/>
      <c r="G1738" s="242"/>
      <c r="H1738" s="246"/>
      <c r="I1738" s="238"/>
      <c r="J1738" s="3"/>
    </row>
    <row r="1739" spans="1:10" ht="15.75" customHeight="1" x14ac:dyDescent="0.25">
      <c r="A1739" s="240"/>
      <c r="B1739" s="326" t="s">
        <v>305</v>
      </c>
      <c r="C1739" s="327"/>
      <c r="D1739" s="328"/>
      <c r="E1739" s="328">
        <f>-E1737</f>
        <v>-61944</v>
      </c>
      <c r="F1739" s="327" t="s">
        <v>22</v>
      </c>
      <c r="G1739" s="242"/>
      <c r="H1739" s="246"/>
      <c r="I1739" s="238"/>
      <c r="J1739" s="3"/>
    </row>
    <row r="1740" spans="1:10" ht="15.75" customHeight="1" x14ac:dyDescent="0.25">
      <c r="A1740" s="15"/>
      <c r="B1740" s="124"/>
      <c r="C1740" s="125"/>
      <c r="D1740" s="125"/>
      <c r="E1740" s="125"/>
      <c r="F1740" s="125"/>
      <c r="G1740" s="125"/>
      <c r="H1740" s="15"/>
      <c r="I1740" s="136"/>
      <c r="J1740" s="3"/>
    </row>
    <row r="1741" spans="1:10" ht="22.5" customHeight="1" x14ac:dyDescent="0.25">
      <c r="A1741" s="329" t="s">
        <v>374</v>
      </c>
      <c r="B1741" s="435" t="s">
        <v>375</v>
      </c>
      <c r="C1741" s="436"/>
      <c r="D1741" s="436"/>
      <c r="E1741" s="436"/>
      <c r="F1741" s="436"/>
      <c r="G1741" s="437"/>
      <c r="H1741" s="329" t="s">
        <v>376</v>
      </c>
      <c r="I1741" s="330">
        <f>E1747</f>
        <v>-5574.96</v>
      </c>
      <c r="J1741" s="3"/>
    </row>
    <row r="1742" spans="1:10" ht="15.75" customHeight="1" x14ac:dyDescent="0.25">
      <c r="A1742" s="240"/>
      <c r="B1742" s="241"/>
      <c r="C1742" s="242"/>
      <c r="D1742" s="242"/>
      <c r="E1742" s="242"/>
      <c r="F1742" s="242"/>
      <c r="G1742" s="242"/>
      <c r="H1742" s="246"/>
      <c r="I1742" s="238"/>
      <c r="J1742" s="3"/>
    </row>
    <row r="1743" spans="1:10" ht="15.75" customHeight="1" x14ac:dyDescent="0.25">
      <c r="A1743" s="240"/>
      <c r="B1743" s="241" t="s">
        <v>303</v>
      </c>
      <c r="C1743" s="242"/>
      <c r="D1743" s="242"/>
      <c r="E1743" s="242"/>
      <c r="F1743" s="242"/>
      <c r="G1743" s="242"/>
      <c r="H1743" s="246"/>
      <c r="I1743" s="238"/>
      <c r="J1743" s="3"/>
    </row>
    <row r="1744" spans="1:10" ht="15.75" customHeight="1" x14ac:dyDescent="0.25">
      <c r="A1744" s="240"/>
      <c r="B1744" s="241"/>
      <c r="C1744" s="242"/>
      <c r="D1744" s="242"/>
      <c r="E1744" s="242"/>
      <c r="F1744" s="242"/>
      <c r="G1744" s="242"/>
      <c r="H1744" s="246"/>
      <c r="I1744" s="238"/>
      <c r="J1744" s="3"/>
    </row>
    <row r="1745" spans="1:10" ht="15.75" customHeight="1" x14ac:dyDescent="0.25">
      <c r="A1745" s="240"/>
      <c r="B1745" s="438" t="s">
        <v>304</v>
      </c>
      <c r="C1745" s="439"/>
      <c r="D1745" s="439"/>
      <c r="E1745" s="324">
        <v>5574.96</v>
      </c>
      <c r="F1745" s="325" t="s">
        <v>376</v>
      </c>
      <c r="G1745" s="242"/>
      <c r="H1745" s="246"/>
      <c r="I1745" s="238"/>
      <c r="J1745" s="3"/>
    </row>
    <row r="1746" spans="1:10" ht="15.75" customHeight="1" x14ac:dyDescent="0.25">
      <c r="A1746" s="240"/>
      <c r="B1746" s="323"/>
      <c r="C1746" s="324"/>
      <c r="D1746" s="325"/>
      <c r="E1746" s="242"/>
      <c r="F1746" s="242"/>
      <c r="G1746" s="242"/>
      <c r="H1746" s="246"/>
      <c r="I1746" s="238"/>
      <c r="J1746" s="3"/>
    </row>
    <row r="1747" spans="1:10" ht="15.75" customHeight="1" x14ac:dyDescent="0.25">
      <c r="A1747" s="240"/>
      <c r="B1747" s="326" t="s">
        <v>377</v>
      </c>
      <c r="C1747" s="327"/>
      <c r="D1747" s="328"/>
      <c r="E1747" s="328">
        <f>-E1745</f>
        <v>-5574.96</v>
      </c>
      <c r="F1747" s="327" t="s">
        <v>376</v>
      </c>
      <c r="G1747" s="242"/>
      <c r="H1747" s="246"/>
      <c r="I1747" s="238"/>
      <c r="J1747" s="3"/>
    </row>
    <row r="1748" spans="1:10" ht="15.75" customHeight="1" x14ac:dyDescent="0.25">
      <c r="A1748" s="15"/>
      <c r="B1748" s="151"/>
      <c r="C1748" s="152"/>
      <c r="D1748" s="152"/>
      <c r="E1748" s="152"/>
      <c r="F1748" s="152"/>
      <c r="G1748" s="152"/>
      <c r="H1748" s="15"/>
      <c r="I1748" s="149"/>
      <c r="J1748" s="3"/>
    </row>
    <row r="1749" spans="1:10" s="236" customFormat="1" ht="22.5" customHeight="1" x14ac:dyDescent="0.25">
      <c r="A1749" s="299" t="s">
        <v>380</v>
      </c>
      <c r="B1749" s="433" t="s">
        <v>379</v>
      </c>
      <c r="C1749" s="434"/>
      <c r="D1749" s="434"/>
      <c r="E1749" s="434"/>
      <c r="F1749" s="434"/>
      <c r="G1749" s="434"/>
      <c r="H1749" s="299" t="s">
        <v>15</v>
      </c>
      <c r="I1749" s="300">
        <f>F1761</f>
        <v>2268.3399999999997</v>
      </c>
      <c r="J1749" s="235"/>
    </row>
    <row r="1750" spans="1:10" s="236" customFormat="1" ht="15.75" customHeight="1" x14ac:dyDescent="0.25">
      <c r="A1750" s="239"/>
      <c r="B1750" s="269"/>
      <c r="C1750" s="272"/>
      <c r="D1750" s="272"/>
      <c r="E1750" s="272"/>
      <c r="F1750" s="272"/>
      <c r="G1750" s="229"/>
      <c r="H1750" s="239"/>
      <c r="I1750" s="228"/>
      <c r="J1750" s="235"/>
    </row>
    <row r="1751" spans="1:10" s="236" customFormat="1" ht="15.75" customHeight="1" x14ac:dyDescent="0.25">
      <c r="A1751" s="239"/>
      <c r="B1751" s="430" t="s">
        <v>16</v>
      </c>
      <c r="C1751" s="430"/>
      <c r="D1751" s="430"/>
      <c r="E1751" s="430"/>
      <c r="F1751" s="430"/>
      <c r="G1751" s="430"/>
      <c r="H1751" s="239"/>
      <c r="I1751" s="228"/>
      <c r="J1751" s="235"/>
    </row>
    <row r="1752" spans="1:10" s="236" customFormat="1" ht="15.75" customHeight="1" x14ac:dyDescent="0.25">
      <c r="A1752" s="239"/>
      <c r="B1752" s="269"/>
      <c r="C1752" s="272"/>
      <c r="D1752" s="272"/>
      <c r="E1752" s="272"/>
      <c r="F1752" s="272"/>
      <c r="G1752" s="229"/>
      <c r="H1752" s="239"/>
      <c r="I1752" s="228"/>
      <c r="J1752" s="235"/>
    </row>
    <row r="1753" spans="1:10" ht="15.75" customHeight="1" x14ac:dyDescent="0.25">
      <c r="A1753" s="15"/>
      <c r="B1753" s="422" t="s">
        <v>382</v>
      </c>
      <c r="C1753" s="423"/>
      <c r="D1753" s="423"/>
      <c r="E1753" s="423"/>
      <c r="F1753" s="423"/>
      <c r="G1753" s="424"/>
      <c r="H1753" s="15"/>
      <c r="I1753" s="149"/>
      <c r="J1753" s="3"/>
    </row>
    <row r="1754" spans="1:10" ht="15.75" customHeight="1" x14ac:dyDescent="0.25">
      <c r="A1754" s="15"/>
      <c r="B1754" s="242"/>
      <c r="C1754" s="242"/>
      <c r="D1754" s="320">
        <v>3203.7</v>
      </c>
      <c r="E1754" s="319" t="s">
        <v>15</v>
      </c>
      <c r="F1754" s="242"/>
      <c r="G1754" s="242"/>
      <c r="H1754" s="15"/>
      <c r="I1754" s="149"/>
      <c r="J1754" s="3"/>
    </row>
    <row r="1755" spans="1:10" ht="15.75" customHeight="1" x14ac:dyDescent="0.25">
      <c r="A1755" s="15"/>
      <c r="B1755" s="303"/>
      <c r="C1755" s="304"/>
      <c r="D1755" s="304"/>
      <c r="E1755" s="304"/>
      <c r="F1755" s="304"/>
      <c r="G1755" s="305"/>
      <c r="H1755" s="15"/>
      <c r="I1755" s="136"/>
      <c r="J1755" s="3"/>
    </row>
    <row r="1756" spans="1:10" ht="15.75" customHeight="1" x14ac:dyDescent="0.25">
      <c r="A1756" s="15"/>
      <c r="B1756" s="425" t="s">
        <v>30</v>
      </c>
      <c r="C1756" s="425"/>
      <c r="D1756" s="425"/>
      <c r="E1756" s="306">
        <v>935.36</v>
      </c>
      <c r="F1756" s="307" t="s">
        <v>15</v>
      </c>
      <c r="G1756" s="308"/>
      <c r="H1756" s="15"/>
      <c r="I1756" s="136"/>
      <c r="J1756" s="3"/>
    </row>
    <row r="1757" spans="1:10" ht="15.75" customHeight="1" x14ac:dyDescent="0.25">
      <c r="A1757" s="15"/>
      <c r="B1757" s="426"/>
      <c r="C1757" s="426"/>
      <c r="D1757" s="426"/>
      <c r="E1757" s="426"/>
      <c r="F1757" s="426"/>
      <c r="G1757" s="426"/>
      <c r="H1757" s="15"/>
      <c r="I1757" s="136"/>
      <c r="J1757" s="3"/>
    </row>
    <row r="1758" spans="1:10" ht="15.75" customHeight="1" x14ac:dyDescent="0.25">
      <c r="A1758" s="15"/>
      <c r="B1758" s="309" t="s">
        <v>17</v>
      </c>
      <c r="C1758" s="322"/>
      <c r="D1758" s="322"/>
      <c r="E1758" s="322"/>
      <c r="F1758" s="322"/>
      <c r="G1758" s="311"/>
      <c r="H1758" s="15"/>
      <c r="I1758" s="136"/>
      <c r="J1758" s="3"/>
    </row>
    <row r="1759" spans="1:10" ht="15.75" customHeight="1" x14ac:dyDescent="0.25">
      <c r="A1759" s="15"/>
      <c r="B1759" s="312"/>
      <c r="C1759" s="313">
        <f>D1754</f>
        <v>3203.7</v>
      </c>
      <c r="D1759" s="314" t="s">
        <v>18</v>
      </c>
      <c r="E1759" s="313">
        <f>E1756</f>
        <v>935.36</v>
      </c>
      <c r="F1759" s="314" t="s">
        <v>19</v>
      </c>
      <c r="G1759" s="313">
        <f>C1759-E1759</f>
        <v>2268.3399999999997</v>
      </c>
      <c r="H1759" s="15"/>
      <c r="I1759" s="136"/>
      <c r="J1759" s="3"/>
    </row>
    <row r="1760" spans="1:10" ht="15.75" customHeight="1" x14ac:dyDescent="0.25">
      <c r="A1760" s="15"/>
      <c r="B1760" s="312"/>
      <c r="C1760" s="315"/>
      <c r="D1760" s="315"/>
      <c r="E1760" s="315"/>
      <c r="F1760" s="315"/>
      <c r="G1760" s="316"/>
      <c r="H1760" s="15"/>
      <c r="I1760" s="136"/>
      <c r="J1760" s="3"/>
    </row>
    <row r="1761" spans="1:10" ht="15.75" customHeight="1" x14ac:dyDescent="0.25">
      <c r="A1761" s="15"/>
      <c r="B1761" s="427" t="s">
        <v>383</v>
      </c>
      <c r="C1761" s="428"/>
      <c r="D1761" s="428"/>
      <c r="E1761" s="428"/>
      <c r="F1761" s="317">
        <f>G1759</f>
        <v>2268.3399999999997</v>
      </c>
      <c r="G1761" s="322" t="s">
        <v>15</v>
      </c>
      <c r="H1761" s="15"/>
      <c r="I1761" s="136"/>
      <c r="J1761" s="3"/>
    </row>
    <row r="1762" spans="1:10" ht="15.75" customHeight="1" x14ac:dyDescent="0.25">
      <c r="A1762" s="15"/>
      <c r="B1762" s="124"/>
      <c r="C1762" s="125"/>
      <c r="D1762" s="125"/>
      <c r="E1762" s="125"/>
      <c r="F1762" s="125"/>
      <c r="G1762" s="125"/>
      <c r="H1762" s="15"/>
      <c r="I1762" s="136"/>
      <c r="J1762" s="3"/>
    </row>
    <row r="1763" spans="1:10" ht="15.75" customHeight="1" x14ac:dyDescent="0.25">
      <c r="A1763" s="15"/>
      <c r="B1763" s="124"/>
      <c r="C1763" s="125"/>
      <c r="D1763" s="125"/>
      <c r="E1763" s="125"/>
      <c r="F1763" s="125"/>
      <c r="G1763" s="125"/>
      <c r="H1763" s="15"/>
      <c r="I1763" s="136"/>
      <c r="J1763" s="3"/>
    </row>
    <row r="1764" spans="1:10" ht="15.75" customHeight="1" x14ac:dyDescent="0.25">
      <c r="A1764" s="15"/>
      <c r="B1764" s="124"/>
      <c r="C1764" s="125"/>
      <c r="D1764" s="125"/>
      <c r="E1764" s="125"/>
      <c r="F1764" s="125"/>
      <c r="G1764" s="125"/>
      <c r="H1764" s="15"/>
      <c r="I1764" s="136"/>
      <c r="J1764" s="3"/>
    </row>
    <row r="1765" spans="1:10" ht="15.75" customHeight="1" x14ac:dyDescent="0.25">
      <c r="A1765" s="15"/>
      <c r="B1765" s="124"/>
      <c r="C1765" s="125"/>
      <c r="D1765" s="125"/>
      <c r="E1765" s="125"/>
      <c r="F1765" s="125"/>
      <c r="G1765" s="125"/>
      <c r="H1765" s="15"/>
      <c r="I1765" s="136"/>
      <c r="J1765" s="3"/>
    </row>
    <row r="1766" spans="1:10" ht="15.75" customHeight="1" x14ac:dyDescent="0.25">
      <c r="A1766" s="15"/>
      <c r="B1766" s="124"/>
      <c r="C1766" s="125"/>
      <c r="D1766" s="125"/>
      <c r="E1766" s="125"/>
      <c r="F1766" s="125"/>
      <c r="G1766" s="125"/>
      <c r="H1766" s="15"/>
      <c r="I1766" s="136"/>
      <c r="J1766" s="3"/>
    </row>
    <row r="1767" spans="1:10" s="236" customFormat="1" ht="15.75" customHeight="1" x14ac:dyDescent="0.25">
      <c r="A1767" s="239"/>
      <c r="B1767" s="276"/>
      <c r="C1767" s="277"/>
      <c r="D1767" s="277"/>
      <c r="E1767" s="277"/>
      <c r="F1767" s="277"/>
      <c r="G1767" s="277"/>
      <c r="H1767" s="239"/>
      <c r="I1767" s="228"/>
      <c r="J1767" s="235"/>
    </row>
    <row r="1768" spans="1:10" s="236" customFormat="1" ht="15.75" customHeight="1" x14ac:dyDescent="0.25">
      <c r="A1768" s="239"/>
      <c r="B1768" s="276"/>
      <c r="C1768" s="277"/>
      <c r="D1768" s="277"/>
      <c r="E1768" s="277"/>
      <c r="F1768" s="277"/>
      <c r="G1768" s="277"/>
      <c r="H1768" s="239"/>
      <c r="I1768" s="228"/>
      <c r="J1768" s="235"/>
    </row>
    <row r="1769" spans="1:10" s="236" customFormat="1" ht="15.75" customHeight="1" x14ac:dyDescent="0.25">
      <c r="A1769" s="239"/>
      <c r="B1769" s="276"/>
      <c r="C1769" s="277"/>
      <c r="D1769" s="277"/>
      <c r="E1769" s="277"/>
      <c r="F1769" s="277"/>
      <c r="G1769" s="277"/>
      <c r="H1769" s="239"/>
      <c r="I1769" s="228"/>
      <c r="J1769" s="235"/>
    </row>
    <row r="1770" spans="1:10" ht="15.75" customHeight="1" x14ac:dyDescent="0.25">
      <c r="A1770" s="15"/>
      <c r="B1770" s="124"/>
      <c r="C1770" s="125"/>
      <c r="D1770" s="125"/>
      <c r="E1770" s="125"/>
      <c r="F1770" s="125"/>
      <c r="G1770" s="125"/>
      <c r="H1770" s="15"/>
      <c r="I1770" s="136"/>
      <c r="J1770" s="3"/>
    </row>
    <row r="1771" spans="1:10" ht="15.75" customHeight="1" x14ac:dyDescent="0.25">
      <c r="A1771" s="15"/>
      <c r="B1771" s="124"/>
      <c r="C1771" s="125"/>
      <c r="D1771" s="125"/>
      <c r="E1771" s="125"/>
      <c r="F1771" s="125"/>
      <c r="G1771" s="125"/>
      <c r="H1771" s="15"/>
      <c r="I1771" s="136"/>
      <c r="J1771" s="3"/>
    </row>
    <row r="1772" spans="1:10" ht="15.75" customHeight="1" x14ac:dyDescent="0.25">
      <c r="A1772" s="15"/>
      <c r="B1772" s="124"/>
      <c r="C1772" s="125"/>
      <c r="D1772" s="125"/>
      <c r="E1772" s="125"/>
      <c r="F1772" s="125"/>
      <c r="G1772" s="125"/>
      <c r="H1772" s="15"/>
      <c r="I1772" s="136"/>
      <c r="J1772" s="3"/>
    </row>
    <row r="1773" spans="1:10" ht="15.75" customHeight="1" x14ac:dyDescent="0.25">
      <c r="A1773" s="15"/>
      <c r="B1773" s="124"/>
      <c r="C1773" s="125"/>
      <c r="D1773" s="125"/>
      <c r="E1773" s="125"/>
      <c r="F1773" s="125"/>
      <c r="G1773" s="125"/>
      <c r="H1773" s="15"/>
      <c r="I1773" s="136"/>
      <c r="J1773" s="3"/>
    </row>
    <row r="1774" spans="1:10" ht="15.75" customHeight="1" x14ac:dyDescent="0.25">
      <c r="A1774" s="15"/>
      <c r="B1774" s="124"/>
      <c r="C1774" s="125"/>
      <c r="D1774" s="125"/>
      <c r="E1774" s="125"/>
      <c r="F1774" s="125"/>
      <c r="G1774" s="125"/>
      <c r="H1774" s="15"/>
      <c r="I1774" s="136"/>
      <c r="J1774" s="3"/>
    </row>
    <row r="1775" spans="1:10" ht="15.75" customHeight="1" x14ac:dyDescent="0.25">
      <c r="A1775" s="15"/>
      <c r="B1775" s="124"/>
      <c r="C1775" s="125"/>
      <c r="D1775" s="125"/>
      <c r="E1775" s="125"/>
      <c r="F1775" s="125"/>
      <c r="G1775" s="125"/>
      <c r="H1775" s="15"/>
      <c r="I1775" s="136"/>
      <c r="J1775" s="3"/>
    </row>
    <row r="1776" spans="1:10" ht="32.25" customHeight="1" x14ac:dyDescent="0.25">
      <c r="A1776" s="299" t="s">
        <v>385</v>
      </c>
      <c r="B1776" s="433" t="s">
        <v>384</v>
      </c>
      <c r="C1776" s="434"/>
      <c r="D1776" s="434"/>
      <c r="E1776" s="434"/>
      <c r="F1776" s="434"/>
      <c r="G1776" s="434"/>
      <c r="H1776" s="299" t="s">
        <v>40</v>
      </c>
      <c r="I1776" s="300">
        <f>F1788</f>
        <v>81.25</v>
      </c>
      <c r="J1776" s="3"/>
    </row>
    <row r="1777" spans="1:10" ht="15.75" customHeight="1" x14ac:dyDescent="0.25">
      <c r="A1777" s="88"/>
      <c r="B1777" s="505"/>
      <c r="C1777" s="506"/>
      <c r="D1777" s="506"/>
      <c r="E1777" s="506"/>
      <c r="F1777" s="506"/>
      <c r="G1777" s="507"/>
      <c r="H1777" s="84"/>
      <c r="I1777" s="89"/>
      <c r="J1777" s="3"/>
    </row>
    <row r="1778" spans="1:10" ht="15.75" customHeight="1" x14ac:dyDescent="0.25">
      <c r="A1778" s="85"/>
      <c r="B1778" s="430" t="s">
        <v>16</v>
      </c>
      <c r="C1778" s="430"/>
      <c r="D1778" s="430"/>
      <c r="E1778" s="430"/>
      <c r="F1778" s="430"/>
      <c r="G1778" s="430"/>
      <c r="H1778" s="90"/>
      <c r="I1778" s="96"/>
      <c r="J1778" s="3"/>
    </row>
    <row r="1779" spans="1:10" ht="15.75" customHeight="1" x14ac:dyDescent="0.25">
      <c r="A1779" s="85"/>
      <c r="B1779" s="269"/>
      <c r="C1779" s="272"/>
      <c r="D1779" s="272"/>
      <c r="E1779" s="272"/>
      <c r="F1779" s="272"/>
      <c r="G1779" s="229"/>
      <c r="H1779" s="90"/>
      <c r="I1779" s="96"/>
      <c r="J1779" s="3"/>
    </row>
    <row r="1780" spans="1:10" ht="15.75" customHeight="1" x14ac:dyDescent="0.25">
      <c r="A1780" s="85"/>
      <c r="B1780" s="422" t="s">
        <v>386</v>
      </c>
      <c r="C1780" s="423"/>
      <c r="D1780" s="423"/>
      <c r="E1780" s="423"/>
      <c r="F1780" s="423"/>
      <c r="G1780" s="424"/>
      <c r="H1780" s="90"/>
      <c r="I1780" s="96"/>
      <c r="J1780" s="3"/>
    </row>
    <row r="1781" spans="1:10" ht="15.75" customHeight="1" x14ac:dyDescent="0.25">
      <c r="A1781" s="85"/>
      <c r="B1781" s="242"/>
      <c r="C1781" s="242"/>
      <c r="D1781" s="320">
        <v>365.5</v>
      </c>
      <c r="E1781" s="319" t="s">
        <v>15</v>
      </c>
      <c r="F1781" s="242"/>
      <c r="G1781" s="242"/>
      <c r="H1781" s="90"/>
      <c r="I1781" s="96"/>
      <c r="J1781" s="3"/>
    </row>
    <row r="1782" spans="1:10" ht="15.75" customHeight="1" x14ac:dyDescent="0.25">
      <c r="A1782" s="85"/>
      <c r="B1782" s="303"/>
      <c r="C1782" s="304"/>
      <c r="D1782" s="304"/>
      <c r="E1782" s="304"/>
      <c r="F1782" s="304"/>
      <c r="G1782" s="305"/>
      <c r="H1782" s="90"/>
      <c r="I1782" s="96"/>
      <c r="J1782" s="3"/>
    </row>
    <row r="1783" spans="1:10" ht="15.75" customHeight="1" x14ac:dyDescent="0.25">
      <c r="A1783" s="85"/>
      <c r="B1783" s="425" t="s">
        <v>30</v>
      </c>
      <c r="C1783" s="425"/>
      <c r="D1783" s="425"/>
      <c r="E1783" s="306">
        <v>284.25</v>
      </c>
      <c r="F1783" s="307" t="s">
        <v>15</v>
      </c>
      <c r="G1783" s="308"/>
      <c r="H1783" s="90"/>
      <c r="I1783" s="96"/>
      <c r="J1783" s="3"/>
    </row>
    <row r="1784" spans="1:10" ht="15.75" customHeight="1" x14ac:dyDescent="0.25">
      <c r="A1784" s="85"/>
      <c r="B1784" s="426"/>
      <c r="C1784" s="426"/>
      <c r="D1784" s="426"/>
      <c r="E1784" s="426"/>
      <c r="F1784" s="426"/>
      <c r="G1784" s="426"/>
      <c r="H1784" s="90"/>
      <c r="I1784" s="96"/>
      <c r="J1784" s="3"/>
    </row>
    <row r="1785" spans="1:10" ht="15.75" customHeight="1" x14ac:dyDescent="0.25">
      <c r="A1785" s="85"/>
      <c r="B1785" s="309" t="s">
        <v>17</v>
      </c>
      <c r="C1785" s="322"/>
      <c r="D1785" s="322"/>
      <c r="E1785" s="322"/>
      <c r="F1785" s="322"/>
      <c r="G1785" s="311"/>
      <c r="H1785" s="90"/>
      <c r="I1785" s="96"/>
      <c r="J1785" s="3"/>
    </row>
    <row r="1786" spans="1:10" ht="15.75" customHeight="1" x14ac:dyDescent="0.25">
      <c r="A1786" s="85"/>
      <c r="B1786" s="312"/>
      <c r="C1786" s="313">
        <f>D1781</f>
        <v>365.5</v>
      </c>
      <c r="D1786" s="314" t="s">
        <v>18</v>
      </c>
      <c r="E1786" s="313">
        <f>E1783</f>
        <v>284.25</v>
      </c>
      <c r="F1786" s="314" t="s">
        <v>19</v>
      </c>
      <c r="G1786" s="313">
        <f>C1786-E1786</f>
        <v>81.25</v>
      </c>
      <c r="H1786" s="90"/>
      <c r="I1786" s="96"/>
      <c r="J1786" s="3"/>
    </row>
    <row r="1787" spans="1:10" ht="15.75" customHeight="1" x14ac:dyDescent="0.25">
      <c r="A1787" s="85"/>
      <c r="B1787" s="312"/>
      <c r="C1787" s="315"/>
      <c r="D1787" s="315"/>
      <c r="E1787" s="315"/>
      <c r="F1787" s="315"/>
      <c r="G1787" s="316"/>
      <c r="H1787" s="90"/>
      <c r="I1787" s="96"/>
      <c r="J1787" s="3"/>
    </row>
    <row r="1788" spans="1:10" ht="15.75" customHeight="1" x14ac:dyDescent="0.25">
      <c r="A1788" s="85"/>
      <c r="B1788" s="427" t="s">
        <v>387</v>
      </c>
      <c r="C1788" s="428"/>
      <c r="D1788" s="428"/>
      <c r="E1788" s="428"/>
      <c r="F1788" s="317">
        <f>G1786</f>
        <v>81.25</v>
      </c>
      <c r="G1788" s="322" t="s">
        <v>15</v>
      </c>
      <c r="H1788" s="90"/>
      <c r="I1788" s="96"/>
      <c r="J1788" s="3"/>
    </row>
    <row r="1789" spans="1:10" ht="15.75" customHeight="1" x14ac:dyDescent="0.25">
      <c r="A1789" s="85"/>
      <c r="B1789" s="91"/>
      <c r="C1789" s="92"/>
      <c r="D1789" s="92"/>
      <c r="E1789" s="93"/>
      <c r="F1789" s="94"/>
      <c r="G1789" s="95"/>
      <c r="H1789" s="90"/>
      <c r="I1789" s="96"/>
      <c r="J1789" s="3"/>
    </row>
    <row r="1790" spans="1:10" s="236" customFormat="1" ht="15.75" customHeight="1" x14ac:dyDescent="0.25">
      <c r="A1790" s="85"/>
      <c r="B1790" s="91"/>
      <c r="C1790" s="92"/>
      <c r="D1790" s="92"/>
      <c r="E1790" s="93"/>
      <c r="F1790" s="94"/>
      <c r="G1790" s="95"/>
      <c r="H1790" s="90"/>
      <c r="I1790" s="96"/>
      <c r="J1790" s="235"/>
    </row>
    <row r="1791" spans="1:10" s="236" customFormat="1" ht="15.75" customHeight="1" x14ac:dyDescent="0.25">
      <c r="A1791" s="85"/>
      <c r="B1791" s="91"/>
      <c r="C1791" s="92"/>
      <c r="D1791" s="92"/>
      <c r="E1791" s="93"/>
      <c r="F1791" s="94"/>
      <c r="G1791" s="95"/>
      <c r="H1791" s="90"/>
      <c r="I1791" s="96"/>
      <c r="J1791" s="235"/>
    </row>
    <row r="1792" spans="1:10" s="236" customFormat="1" ht="15.75" customHeight="1" x14ac:dyDescent="0.25">
      <c r="A1792" s="85"/>
      <c r="B1792" s="91"/>
      <c r="C1792" s="92"/>
      <c r="D1792" s="92"/>
      <c r="E1792" s="93"/>
      <c r="F1792" s="94"/>
      <c r="G1792" s="95"/>
      <c r="H1792" s="90"/>
      <c r="I1792" s="96"/>
      <c r="J1792" s="235"/>
    </row>
    <row r="1793" spans="1:10" s="236" customFormat="1" ht="15.75" customHeight="1" x14ac:dyDescent="0.25">
      <c r="A1793" s="85"/>
      <c r="B1793" s="91"/>
      <c r="C1793" s="92"/>
      <c r="D1793" s="92"/>
      <c r="E1793" s="93"/>
      <c r="F1793" s="94"/>
      <c r="G1793" s="95"/>
      <c r="H1793" s="90"/>
      <c r="I1793" s="96"/>
      <c r="J1793" s="235"/>
    </row>
    <row r="1794" spans="1:10" s="236" customFormat="1" ht="15.75" customHeight="1" x14ac:dyDescent="0.25">
      <c r="A1794" s="85"/>
      <c r="B1794" s="91"/>
      <c r="C1794" s="92"/>
      <c r="D1794" s="92"/>
      <c r="E1794" s="93"/>
      <c r="F1794" s="94"/>
      <c r="G1794" s="95"/>
      <c r="H1794" s="90"/>
      <c r="I1794" s="96"/>
      <c r="J1794" s="235"/>
    </row>
    <row r="1795" spans="1:10" s="236" customFormat="1" ht="15.75" customHeight="1" x14ac:dyDescent="0.25">
      <c r="A1795" s="85"/>
      <c r="B1795" s="91"/>
      <c r="C1795" s="92"/>
      <c r="D1795" s="92"/>
      <c r="E1795" s="93"/>
      <c r="F1795" s="94"/>
      <c r="G1795" s="95"/>
      <c r="H1795" s="90"/>
      <c r="I1795" s="96"/>
      <c r="J1795" s="235"/>
    </row>
    <row r="1796" spans="1:10" s="236" customFormat="1" ht="15.75" customHeight="1" x14ac:dyDescent="0.25">
      <c r="A1796" s="85"/>
      <c r="B1796" s="91"/>
      <c r="C1796" s="92"/>
      <c r="D1796" s="92"/>
      <c r="E1796" s="93"/>
      <c r="F1796" s="94"/>
      <c r="G1796" s="95"/>
      <c r="H1796" s="90"/>
      <c r="I1796" s="96"/>
      <c r="J1796" s="235"/>
    </row>
    <row r="1797" spans="1:10" s="236" customFormat="1" ht="15.75" customHeight="1" x14ac:dyDescent="0.25">
      <c r="A1797" s="85"/>
      <c r="B1797" s="91"/>
      <c r="C1797" s="92"/>
      <c r="D1797" s="92"/>
      <c r="E1797" s="93"/>
      <c r="F1797" s="94"/>
      <c r="G1797" s="95"/>
      <c r="H1797" s="90"/>
      <c r="I1797" s="96"/>
      <c r="J1797" s="235"/>
    </row>
    <row r="1798" spans="1:10" s="236" customFormat="1" ht="15.75" customHeight="1" x14ac:dyDescent="0.25">
      <c r="A1798" s="85"/>
      <c r="B1798" s="91"/>
      <c r="C1798" s="92"/>
      <c r="D1798" s="92"/>
      <c r="E1798" s="93"/>
      <c r="F1798" s="94"/>
      <c r="G1798" s="95"/>
      <c r="H1798" s="90"/>
      <c r="I1798" s="96"/>
      <c r="J1798" s="235"/>
    </row>
    <row r="1799" spans="1:10" s="236" customFormat="1" ht="15.75" customHeight="1" x14ac:dyDescent="0.25">
      <c r="A1799" s="85"/>
      <c r="B1799" s="91"/>
      <c r="C1799" s="92"/>
      <c r="D1799" s="92"/>
      <c r="E1799" s="93"/>
      <c r="F1799" s="94"/>
      <c r="G1799" s="95"/>
      <c r="H1799" s="90"/>
      <c r="I1799" s="96"/>
      <c r="J1799" s="235"/>
    </row>
    <row r="1800" spans="1:10" s="236" customFormat="1" ht="15.75" customHeight="1" x14ac:dyDescent="0.25">
      <c r="A1800" s="85"/>
      <c r="B1800" s="91"/>
      <c r="C1800" s="92"/>
      <c r="D1800" s="92"/>
      <c r="E1800" s="93"/>
      <c r="F1800" s="94"/>
      <c r="G1800" s="95"/>
      <c r="H1800" s="90"/>
      <c r="I1800" s="96"/>
      <c r="J1800" s="235"/>
    </row>
    <row r="1801" spans="1:10" s="236" customFormat="1" ht="15.75" customHeight="1" x14ac:dyDescent="0.25">
      <c r="A1801" s="85"/>
      <c r="B1801" s="91"/>
      <c r="C1801" s="92"/>
      <c r="D1801" s="92"/>
      <c r="E1801" s="93"/>
      <c r="F1801" s="94"/>
      <c r="G1801" s="95"/>
      <c r="H1801" s="90"/>
      <c r="I1801" s="96"/>
      <c r="J1801" s="235"/>
    </row>
    <row r="1802" spans="1:10" s="236" customFormat="1" ht="15.75" customHeight="1" x14ac:dyDescent="0.25">
      <c r="A1802" s="85"/>
      <c r="B1802" s="91"/>
      <c r="C1802" s="92"/>
      <c r="D1802" s="92"/>
      <c r="E1802" s="93"/>
      <c r="F1802" s="94"/>
      <c r="G1802" s="95"/>
      <c r="H1802" s="90"/>
      <c r="I1802" s="96"/>
      <c r="J1802" s="235"/>
    </row>
    <row r="1803" spans="1:10" s="236" customFormat="1" ht="15.75" customHeight="1" x14ac:dyDescent="0.25">
      <c r="A1803" s="85"/>
      <c r="B1803" s="91"/>
      <c r="C1803" s="92"/>
      <c r="D1803" s="92"/>
      <c r="E1803" s="93"/>
      <c r="F1803" s="94"/>
      <c r="G1803" s="95"/>
      <c r="H1803" s="90"/>
      <c r="I1803" s="96"/>
      <c r="J1803" s="235"/>
    </row>
    <row r="1804" spans="1:10" s="236" customFormat="1" ht="15.75" customHeight="1" x14ac:dyDescent="0.25">
      <c r="A1804" s="85"/>
      <c r="B1804" s="91"/>
      <c r="C1804" s="92"/>
      <c r="D1804" s="92"/>
      <c r="E1804" s="93"/>
      <c r="F1804" s="94"/>
      <c r="G1804" s="95"/>
      <c r="H1804" s="90"/>
      <c r="I1804" s="96"/>
      <c r="J1804" s="235"/>
    </row>
    <row r="1805" spans="1:10" s="236" customFormat="1" ht="15.75" customHeight="1" x14ac:dyDescent="0.25">
      <c r="A1805" s="85"/>
      <c r="B1805" s="91"/>
      <c r="C1805" s="92"/>
      <c r="D1805" s="92"/>
      <c r="E1805" s="93"/>
      <c r="F1805" s="94"/>
      <c r="G1805" s="95"/>
      <c r="H1805" s="90"/>
      <c r="I1805" s="96"/>
      <c r="J1805" s="235"/>
    </row>
    <row r="1806" spans="1:10" s="236" customFormat="1" ht="15.75" customHeight="1" x14ac:dyDescent="0.25">
      <c r="A1806" s="85"/>
      <c r="B1806" s="91"/>
      <c r="C1806" s="92"/>
      <c r="D1806" s="92"/>
      <c r="E1806" s="93"/>
      <c r="F1806" s="94"/>
      <c r="G1806" s="95"/>
      <c r="H1806" s="90"/>
      <c r="I1806" s="96"/>
      <c r="J1806" s="235"/>
    </row>
    <row r="1807" spans="1:10" s="236" customFormat="1" ht="15.75" customHeight="1" x14ac:dyDescent="0.25">
      <c r="A1807" s="85"/>
      <c r="B1807" s="91"/>
      <c r="C1807" s="92"/>
      <c r="D1807" s="92"/>
      <c r="E1807" s="93"/>
      <c r="F1807" s="94"/>
      <c r="G1807" s="95"/>
      <c r="H1807" s="90"/>
      <c r="I1807" s="96"/>
      <c r="J1807" s="235"/>
    </row>
    <row r="1808" spans="1:10" s="236" customFormat="1" ht="15.75" customHeight="1" x14ac:dyDescent="0.25">
      <c r="A1808" s="85"/>
      <c r="B1808" s="91"/>
      <c r="C1808" s="92"/>
      <c r="D1808" s="92"/>
      <c r="E1808" s="93"/>
      <c r="F1808" s="94"/>
      <c r="G1808" s="95"/>
      <c r="H1808" s="90"/>
      <c r="I1808" s="96"/>
      <c r="J1808" s="235"/>
    </row>
    <row r="1809" spans="1:10" s="236" customFormat="1" ht="30.75" customHeight="1" x14ac:dyDescent="0.25">
      <c r="A1809" s="299" t="s">
        <v>388</v>
      </c>
      <c r="B1809" s="433" t="s">
        <v>389</v>
      </c>
      <c r="C1809" s="434"/>
      <c r="D1809" s="434"/>
      <c r="E1809" s="434"/>
      <c r="F1809" s="434"/>
      <c r="G1809" s="434"/>
      <c r="H1809" s="299" t="s">
        <v>40</v>
      </c>
      <c r="I1809" s="300">
        <f>F1821</f>
        <v>1351.5</v>
      </c>
      <c r="J1809" s="235"/>
    </row>
    <row r="1810" spans="1:10" s="236" customFormat="1" ht="15.75" customHeight="1" x14ac:dyDescent="0.25">
      <c r="A1810" s="85"/>
      <c r="B1810" s="91"/>
      <c r="C1810" s="92"/>
      <c r="D1810" s="92"/>
      <c r="E1810" s="93"/>
      <c r="F1810" s="94"/>
      <c r="G1810" s="95"/>
      <c r="H1810" s="90"/>
      <c r="I1810" s="96"/>
      <c r="J1810" s="235"/>
    </row>
    <row r="1811" spans="1:10" s="236" customFormat="1" ht="15.75" customHeight="1" x14ac:dyDescent="0.25">
      <c r="A1811" s="85"/>
      <c r="B1811" s="430" t="s">
        <v>16</v>
      </c>
      <c r="C1811" s="430"/>
      <c r="D1811" s="430"/>
      <c r="E1811" s="430"/>
      <c r="F1811" s="430"/>
      <c r="G1811" s="430"/>
      <c r="H1811" s="90"/>
      <c r="I1811" s="96"/>
      <c r="J1811" s="235"/>
    </row>
    <row r="1812" spans="1:10" s="236" customFormat="1" ht="15.75" customHeight="1" x14ac:dyDescent="0.25">
      <c r="A1812" s="85"/>
      <c r="B1812" s="269"/>
      <c r="C1812" s="272"/>
      <c r="D1812" s="272"/>
      <c r="E1812" s="272"/>
      <c r="F1812" s="272"/>
      <c r="G1812" s="229"/>
      <c r="H1812" s="90"/>
      <c r="I1812" s="96"/>
      <c r="J1812" s="235"/>
    </row>
    <row r="1813" spans="1:10" s="236" customFormat="1" ht="15.75" customHeight="1" x14ac:dyDescent="0.25">
      <c r="A1813" s="85"/>
      <c r="B1813" s="422" t="s">
        <v>390</v>
      </c>
      <c r="C1813" s="423"/>
      <c r="D1813" s="423"/>
      <c r="E1813" s="423"/>
      <c r="F1813" s="423"/>
      <c r="G1813" s="424"/>
      <c r="H1813" s="90"/>
      <c r="I1813" s="96"/>
      <c r="J1813" s="235"/>
    </row>
    <row r="1814" spans="1:10" s="236" customFormat="1" ht="15.75" customHeight="1" x14ac:dyDescent="0.25">
      <c r="A1814" s="85"/>
      <c r="B1814" s="242"/>
      <c r="C1814" s="242"/>
      <c r="D1814" s="320">
        <v>3085</v>
      </c>
      <c r="E1814" s="319" t="s">
        <v>15</v>
      </c>
      <c r="F1814" s="242"/>
      <c r="G1814" s="242"/>
      <c r="H1814" s="90"/>
      <c r="I1814" s="96"/>
      <c r="J1814" s="235"/>
    </row>
    <row r="1815" spans="1:10" s="236" customFormat="1" ht="15.75" customHeight="1" x14ac:dyDescent="0.25">
      <c r="A1815" s="85"/>
      <c r="B1815" s="303"/>
      <c r="C1815" s="304"/>
      <c r="D1815" s="304"/>
      <c r="E1815" s="304"/>
      <c r="F1815" s="304"/>
      <c r="G1815" s="305"/>
      <c r="H1815" s="90"/>
      <c r="I1815" s="96"/>
      <c r="J1815" s="235"/>
    </row>
    <row r="1816" spans="1:10" s="236" customFormat="1" ht="15.75" customHeight="1" x14ac:dyDescent="0.25">
      <c r="A1816" s="85"/>
      <c r="B1816" s="425" t="s">
        <v>30</v>
      </c>
      <c r="C1816" s="425"/>
      <c r="D1816" s="425"/>
      <c r="E1816" s="306">
        <v>1733.5</v>
      </c>
      <c r="F1816" s="307" t="s">
        <v>15</v>
      </c>
      <c r="G1816" s="308"/>
      <c r="H1816" s="90"/>
      <c r="I1816" s="96"/>
      <c r="J1816" s="235"/>
    </row>
    <row r="1817" spans="1:10" s="236" customFormat="1" ht="15.75" customHeight="1" x14ac:dyDescent="0.25">
      <c r="A1817" s="85"/>
      <c r="B1817" s="426"/>
      <c r="C1817" s="426"/>
      <c r="D1817" s="426"/>
      <c r="E1817" s="426"/>
      <c r="F1817" s="426"/>
      <c r="G1817" s="426"/>
      <c r="H1817" s="90"/>
      <c r="I1817" s="96"/>
      <c r="J1817" s="235"/>
    </row>
    <row r="1818" spans="1:10" s="236" customFormat="1" ht="15.75" customHeight="1" x14ac:dyDescent="0.25">
      <c r="A1818" s="85"/>
      <c r="B1818" s="309" t="s">
        <v>17</v>
      </c>
      <c r="C1818" s="322"/>
      <c r="D1818" s="322"/>
      <c r="E1818" s="322"/>
      <c r="F1818" s="322"/>
      <c r="G1818" s="311"/>
      <c r="H1818" s="90"/>
      <c r="I1818" s="96"/>
      <c r="J1818" s="235"/>
    </row>
    <row r="1819" spans="1:10" s="236" customFormat="1" ht="15.75" customHeight="1" x14ac:dyDescent="0.25">
      <c r="A1819" s="85"/>
      <c r="B1819" s="312"/>
      <c r="C1819" s="313">
        <f>D1814</f>
        <v>3085</v>
      </c>
      <c r="D1819" s="314" t="s">
        <v>18</v>
      </c>
      <c r="E1819" s="313">
        <f>E1816</f>
        <v>1733.5</v>
      </c>
      <c r="F1819" s="314" t="s">
        <v>19</v>
      </c>
      <c r="G1819" s="313">
        <f>C1819-E1819</f>
        <v>1351.5</v>
      </c>
      <c r="H1819" s="90"/>
      <c r="I1819" s="96"/>
      <c r="J1819" s="235"/>
    </row>
    <row r="1820" spans="1:10" s="236" customFormat="1" ht="15.75" customHeight="1" x14ac:dyDescent="0.25">
      <c r="A1820" s="85"/>
      <c r="B1820" s="312"/>
      <c r="C1820" s="315"/>
      <c r="D1820" s="315"/>
      <c r="E1820" s="315"/>
      <c r="F1820" s="315"/>
      <c r="G1820" s="316"/>
      <c r="H1820" s="90"/>
      <c r="I1820" s="96"/>
      <c r="J1820" s="235"/>
    </row>
    <row r="1821" spans="1:10" s="236" customFormat="1" ht="15.75" customHeight="1" x14ac:dyDescent="0.25">
      <c r="A1821" s="85"/>
      <c r="B1821" s="427" t="s">
        <v>391</v>
      </c>
      <c r="C1821" s="428"/>
      <c r="D1821" s="428"/>
      <c r="E1821" s="428"/>
      <c r="F1821" s="317">
        <f>G1819</f>
        <v>1351.5</v>
      </c>
      <c r="G1821" s="322" t="s">
        <v>15</v>
      </c>
      <c r="H1821" s="90"/>
      <c r="I1821" s="96"/>
      <c r="J1821" s="235"/>
    </row>
    <row r="1822" spans="1:10" s="236" customFormat="1" ht="15.75" customHeight="1" x14ac:dyDescent="0.25">
      <c r="A1822" s="85"/>
      <c r="B1822" s="91"/>
      <c r="C1822" s="92"/>
      <c r="D1822" s="92"/>
      <c r="E1822" s="93"/>
      <c r="F1822" s="94"/>
      <c r="G1822" s="95"/>
      <c r="H1822" s="90"/>
      <c r="I1822" s="96"/>
      <c r="J1822" s="235"/>
    </row>
    <row r="1823" spans="1:10" s="236" customFormat="1" ht="15.75" customHeight="1" x14ac:dyDescent="0.25">
      <c r="A1823" s="85"/>
      <c r="B1823" s="91"/>
      <c r="C1823" s="92"/>
      <c r="D1823" s="92"/>
      <c r="E1823" s="93"/>
      <c r="F1823" s="94"/>
      <c r="G1823" s="95"/>
      <c r="H1823" s="90"/>
      <c r="I1823" s="96"/>
      <c r="J1823" s="235"/>
    </row>
    <row r="1824" spans="1:10" s="236" customFormat="1" ht="15.75" customHeight="1" x14ac:dyDescent="0.25">
      <c r="A1824" s="85"/>
      <c r="B1824" s="91"/>
      <c r="C1824" s="92"/>
      <c r="D1824" s="92"/>
      <c r="E1824" s="93"/>
      <c r="F1824" s="94"/>
      <c r="G1824" s="95"/>
      <c r="H1824" s="90"/>
      <c r="I1824" s="96"/>
      <c r="J1824" s="235"/>
    </row>
    <row r="1825" spans="1:10" s="236" customFormat="1" ht="15.75" customHeight="1" x14ac:dyDescent="0.25">
      <c r="A1825" s="85"/>
      <c r="B1825" s="91"/>
      <c r="C1825" s="92"/>
      <c r="D1825" s="92"/>
      <c r="E1825" s="93"/>
      <c r="F1825" s="94"/>
      <c r="G1825" s="95"/>
      <c r="H1825" s="90"/>
      <c r="I1825" s="96"/>
      <c r="J1825" s="235"/>
    </row>
    <row r="1826" spans="1:10" s="236" customFormat="1" ht="15.75" customHeight="1" x14ac:dyDescent="0.25">
      <c r="A1826" s="85"/>
      <c r="B1826" s="91"/>
      <c r="C1826" s="92"/>
      <c r="D1826" s="92"/>
      <c r="E1826" s="93"/>
      <c r="F1826" s="94"/>
      <c r="G1826" s="95"/>
      <c r="H1826" s="90"/>
      <c r="I1826" s="96"/>
      <c r="J1826" s="235"/>
    </row>
    <row r="1827" spans="1:10" s="236" customFormat="1" ht="15.75" customHeight="1" x14ac:dyDescent="0.25">
      <c r="A1827" s="85"/>
      <c r="B1827" s="91"/>
      <c r="C1827" s="92"/>
      <c r="D1827" s="92"/>
      <c r="E1827" s="93"/>
      <c r="F1827" s="94"/>
      <c r="G1827" s="95"/>
      <c r="H1827" s="90"/>
      <c r="I1827" s="96"/>
      <c r="J1827" s="235"/>
    </row>
    <row r="1828" spans="1:10" s="236" customFormat="1" ht="15.75" customHeight="1" x14ac:dyDescent="0.25">
      <c r="A1828" s="85"/>
      <c r="B1828" s="91"/>
      <c r="C1828" s="92"/>
      <c r="D1828" s="92"/>
      <c r="E1828" s="93"/>
      <c r="F1828" s="94"/>
      <c r="G1828" s="95"/>
      <c r="H1828" s="90"/>
      <c r="I1828" s="96"/>
      <c r="J1828" s="235"/>
    </row>
    <row r="1829" spans="1:10" s="236" customFormat="1" ht="15.75" customHeight="1" x14ac:dyDescent="0.25">
      <c r="A1829" s="85"/>
      <c r="B1829" s="91"/>
      <c r="C1829" s="92"/>
      <c r="D1829" s="92"/>
      <c r="E1829" s="93"/>
      <c r="F1829" s="94"/>
      <c r="G1829" s="95"/>
      <c r="H1829" s="90"/>
      <c r="I1829" s="96"/>
      <c r="J1829" s="235"/>
    </row>
    <row r="1830" spans="1:10" s="236" customFormat="1" ht="15.75" customHeight="1" x14ac:dyDescent="0.25">
      <c r="A1830" s="85"/>
      <c r="B1830" s="91"/>
      <c r="C1830" s="92"/>
      <c r="D1830" s="92"/>
      <c r="E1830" s="93"/>
      <c r="F1830" s="94"/>
      <c r="G1830" s="95"/>
      <c r="H1830" s="90"/>
      <c r="I1830" s="96"/>
      <c r="J1830" s="235"/>
    </row>
    <row r="1831" spans="1:10" s="236" customFormat="1" ht="15.75" customHeight="1" x14ac:dyDescent="0.25">
      <c r="A1831" s="85"/>
      <c r="B1831" s="91"/>
      <c r="C1831" s="92"/>
      <c r="D1831" s="92"/>
      <c r="E1831" s="93"/>
      <c r="F1831" s="94"/>
      <c r="G1831" s="95"/>
      <c r="H1831" s="90"/>
      <c r="I1831" s="96"/>
      <c r="J1831" s="235"/>
    </row>
    <row r="1832" spans="1:10" s="236" customFormat="1" ht="15.75" customHeight="1" x14ac:dyDescent="0.25">
      <c r="A1832" s="85"/>
      <c r="B1832" s="91"/>
      <c r="C1832" s="92"/>
      <c r="D1832" s="92"/>
      <c r="E1832" s="93"/>
      <c r="F1832" s="94"/>
      <c r="G1832" s="95"/>
      <c r="H1832" s="90"/>
      <c r="I1832" s="96"/>
      <c r="J1832" s="235"/>
    </row>
    <row r="1833" spans="1:10" s="236" customFormat="1" ht="15.75" customHeight="1" x14ac:dyDescent="0.25">
      <c r="A1833" s="85"/>
      <c r="B1833" s="91"/>
      <c r="C1833" s="92"/>
      <c r="D1833" s="92"/>
      <c r="E1833" s="93"/>
      <c r="F1833" s="94"/>
      <c r="G1833" s="95"/>
      <c r="H1833" s="90"/>
      <c r="I1833" s="96"/>
      <c r="J1833" s="235"/>
    </row>
    <row r="1834" spans="1:10" s="236" customFormat="1" ht="15.75" customHeight="1" x14ac:dyDescent="0.25">
      <c r="A1834" s="85"/>
      <c r="B1834" s="91"/>
      <c r="C1834" s="92"/>
      <c r="D1834" s="92"/>
      <c r="E1834" s="93"/>
      <c r="F1834" s="94"/>
      <c r="G1834" s="95"/>
      <c r="H1834" s="90"/>
      <c r="I1834" s="96"/>
      <c r="J1834" s="235"/>
    </row>
    <row r="1835" spans="1:10" s="236" customFormat="1" ht="32.25" customHeight="1" x14ac:dyDescent="0.25">
      <c r="A1835" s="299" t="s">
        <v>131</v>
      </c>
      <c r="B1835" s="433" t="s">
        <v>132</v>
      </c>
      <c r="C1835" s="434"/>
      <c r="D1835" s="434"/>
      <c r="E1835" s="434"/>
      <c r="F1835" s="434"/>
      <c r="G1835" s="434"/>
      <c r="H1835" s="299" t="s">
        <v>40</v>
      </c>
      <c r="I1835" s="300">
        <f>F1847</f>
        <v>254</v>
      </c>
      <c r="J1835" s="235"/>
    </row>
    <row r="1836" spans="1:10" s="236" customFormat="1" ht="15.75" customHeight="1" x14ac:dyDescent="0.25">
      <c r="A1836" s="85"/>
      <c r="B1836" s="91"/>
      <c r="C1836" s="92"/>
      <c r="D1836" s="92"/>
      <c r="E1836" s="93"/>
      <c r="F1836" s="94"/>
      <c r="G1836" s="95"/>
      <c r="H1836" s="90"/>
      <c r="I1836" s="96"/>
      <c r="J1836" s="235"/>
    </row>
    <row r="1837" spans="1:10" s="236" customFormat="1" ht="15.75" customHeight="1" x14ac:dyDescent="0.25">
      <c r="A1837" s="85"/>
      <c r="B1837" s="430" t="s">
        <v>16</v>
      </c>
      <c r="C1837" s="430"/>
      <c r="D1837" s="430"/>
      <c r="E1837" s="430"/>
      <c r="F1837" s="430"/>
      <c r="G1837" s="430"/>
      <c r="H1837" s="90"/>
      <c r="I1837" s="96"/>
      <c r="J1837" s="235"/>
    </row>
    <row r="1838" spans="1:10" s="236" customFormat="1" ht="15.75" customHeight="1" x14ac:dyDescent="0.25">
      <c r="A1838" s="85"/>
      <c r="B1838" s="269"/>
      <c r="C1838" s="272"/>
      <c r="D1838" s="272"/>
      <c r="E1838" s="272"/>
      <c r="F1838" s="272"/>
      <c r="G1838" s="229"/>
      <c r="H1838" s="90"/>
      <c r="I1838" s="96"/>
      <c r="J1838" s="235"/>
    </row>
    <row r="1839" spans="1:10" s="236" customFormat="1" ht="15.75" customHeight="1" x14ac:dyDescent="0.25">
      <c r="A1839" s="85"/>
      <c r="B1839" s="422" t="s">
        <v>392</v>
      </c>
      <c r="C1839" s="423"/>
      <c r="D1839" s="423"/>
      <c r="E1839" s="423"/>
      <c r="F1839" s="423"/>
      <c r="G1839" s="424"/>
      <c r="H1839" s="90"/>
      <c r="I1839" s="96"/>
      <c r="J1839" s="235"/>
    </row>
    <row r="1840" spans="1:10" s="236" customFormat="1" ht="15.75" customHeight="1" x14ac:dyDescent="0.25">
      <c r="A1840" s="85"/>
      <c r="B1840" s="242"/>
      <c r="C1840" s="242"/>
      <c r="D1840" s="320">
        <v>1368</v>
      </c>
      <c r="E1840" s="319" t="s">
        <v>40</v>
      </c>
      <c r="F1840" s="242"/>
      <c r="G1840" s="242"/>
      <c r="H1840" s="90"/>
      <c r="I1840" s="96"/>
      <c r="J1840" s="235"/>
    </row>
    <row r="1841" spans="1:10" s="236" customFormat="1" ht="15.75" customHeight="1" x14ac:dyDescent="0.25">
      <c r="A1841" s="85"/>
      <c r="B1841" s="303"/>
      <c r="C1841" s="304"/>
      <c r="D1841" s="304"/>
      <c r="E1841" s="304"/>
      <c r="F1841" s="304"/>
      <c r="G1841" s="305"/>
      <c r="H1841" s="90"/>
      <c r="I1841" s="96"/>
      <c r="J1841" s="235"/>
    </row>
    <row r="1842" spans="1:10" s="236" customFormat="1" ht="15.75" customHeight="1" x14ac:dyDescent="0.25">
      <c r="A1842" s="85"/>
      <c r="B1842" s="425" t="s">
        <v>30</v>
      </c>
      <c r="C1842" s="425"/>
      <c r="D1842" s="425"/>
      <c r="E1842" s="306">
        <v>1114</v>
      </c>
      <c r="F1842" s="307" t="s">
        <v>40</v>
      </c>
      <c r="G1842" s="308"/>
      <c r="H1842" s="90"/>
      <c r="I1842" s="96"/>
      <c r="J1842" s="235"/>
    </row>
    <row r="1843" spans="1:10" s="236" customFormat="1" ht="15.75" customHeight="1" x14ac:dyDescent="0.25">
      <c r="A1843" s="85"/>
      <c r="B1843" s="426"/>
      <c r="C1843" s="426"/>
      <c r="D1843" s="426"/>
      <c r="E1843" s="426"/>
      <c r="F1843" s="426"/>
      <c r="G1843" s="426"/>
      <c r="H1843" s="90"/>
      <c r="I1843" s="96"/>
      <c r="J1843" s="235"/>
    </row>
    <row r="1844" spans="1:10" s="236" customFormat="1" ht="15.75" customHeight="1" x14ac:dyDescent="0.25">
      <c r="A1844" s="85"/>
      <c r="B1844" s="309" t="s">
        <v>17</v>
      </c>
      <c r="C1844" s="322"/>
      <c r="D1844" s="322"/>
      <c r="E1844" s="322"/>
      <c r="F1844" s="322"/>
      <c r="G1844" s="311"/>
      <c r="H1844" s="90"/>
      <c r="I1844" s="96"/>
      <c r="J1844" s="235"/>
    </row>
    <row r="1845" spans="1:10" s="236" customFormat="1" ht="15.75" customHeight="1" x14ac:dyDescent="0.25">
      <c r="A1845" s="85"/>
      <c r="B1845" s="312"/>
      <c r="C1845" s="313">
        <f>D1840</f>
        <v>1368</v>
      </c>
      <c r="D1845" s="314" t="s">
        <v>18</v>
      </c>
      <c r="E1845" s="313">
        <f>E1842</f>
        <v>1114</v>
      </c>
      <c r="F1845" s="314" t="s">
        <v>19</v>
      </c>
      <c r="G1845" s="313">
        <f>C1845-E1845</f>
        <v>254</v>
      </c>
      <c r="H1845" s="90"/>
      <c r="I1845" s="96"/>
      <c r="J1845" s="235"/>
    </row>
    <row r="1846" spans="1:10" s="236" customFormat="1" ht="15.75" customHeight="1" x14ac:dyDescent="0.25">
      <c r="A1846" s="85"/>
      <c r="B1846" s="312"/>
      <c r="C1846" s="315"/>
      <c r="D1846" s="315"/>
      <c r="E1846" s="315"/>
      <c r="F1846" s="315"/>
      <c r="G1846" s="316"/>
      <c r="H1846" s="90"/>
      <c r="I1846" s="96"/>
      <c r="J1846" s="235"/>
    </row>
    <row r="1847" spans="1:10" s="236" customFormat="1" ht="15.75" customHeight="1" x14ac:dyDescent="0.25">
      <c r="A1847" s="85"/>
      <c r="B1847" s="427" t="s">
        <v>393</v>
      </c>
      <c r="C1847" s="428"/>
      <c r="D1847" s="428"/>
      <c r="E1847" s="428"/>
      <c r="F1847" s="317">
        <f>G1845</f>
        <v>254</v>
      </c>
      <c r="G1847" s="322" t="s">
        <v>40</v>
      </c>
      <c r="H1847" s="90"/>
      <c r="I1847" s="96"/>
      <c r="J1847" s="235"/>
    </row>
    <row r="1848" spans="1:10" s="236" customFormat="1" ht="15.75" customHeight="1" x14ac:dyDescent="0.25">
      <c r="A1848" s="85"/>
      <c r="B1848" s="91"/>
      <c r="C1848" s="92"/>
      <c r="D1848" s="92"/>
      <c r="E1848" s="93"/>
      <c r="F1848" s="94"/>
      <c r="G1848" s="95"/>
      <c r="H1848" s="90"/>
      <c r="I1848" s="96"/>
      <c r="J1848" s="235"/>
    </row>
    <row r="1849" spans="1:10" s="236" customFormat="1" ht="15.75" customHeight="1" x14ac:dyDescent="0.25">
      <c r="A1849" s="85"/>
      <c r="B1849" s="91"/>
      <c r="C1849" s="92"/>
      <c r="D1849" s="92"/>
      <c r="E1849" s="93"/>
      <c r="F1849" s="94"/>
      <c r="G1849" s="95"/>
      <c r="H1849" s="90"/>
      <c r="I1849" s="96"/>
      <c r="J1849" s="235"/>
    </row>
    <row r="1850" spans="1:10" s="236" customFormat="1" ht="15.75" customHeight="1" x14ac:dyDescent="0.25">
      <c r="A1850" s="85"/>
      <c r="B1850" s="91"/>
      <c r="C1850" s="92"/>
      <c r="D1850" s="92"/>
      <c r="E1850" s="93"/>
      <c r="F1850" s="94"/>
      <c r="G1850" s="95"/>
      <c r="H1850" s="90"/>
      <c r="I1850" s="96"/>
      <c r="J1850" s="235"/>
    </row>
    <row r="1851" spans="1:10" s="236" customFormat="1" ht="15.75" customHeight="1" x14ac:dyDescent="0.25">
      <c r="A1851" s="85"/>
      <c r="B1851" s="91"/>
      <c r="C1851" s="92"/>
      <c r="D1851" s="92"/>
      <c r="E1851" s="93"/>
      <c r="F1851" s="94"/>
      <c r="G1851" s="95"/>
      <c r="H1851" s="90"/>
      <c r="I1851" s="96"/>
      <c r="J1851" s="235"/>
    </row>
    <row r="1852" spans="1:10" s="236" customFormat="1" ht="15.75" customHeight="1" x14ac:dyDescent="0.25">
      <c r="A1852" s="85"/>
      <c r="B1852" s="91"/>
      <c r="C1852" s="92"/>
      <c r="D1852" s="92"/>
      <c r="E1852" s="93"/>
      <c r="F1852" s="94"/>
      <c r="G1852" s="95"/>
      <c r="H1852" s="90"/>
      <c r="I1852" s="96"/>
      <c r="J1852" s="235"/>
    </row>
    <row r="1853" spans="1:10" s="236" customFormat="1" ht="15.75" customHeight="1" x14ac:dyDescent="0.25">
      <c r="A1853" s="85"/>
      <c r="B1853" s="91"/>
      <c r="C1853" s="92"/>
      <c r="D1853" s="92"/>
      <c r="E1853" s="93"/>
      <c r="F1853" s="94"/>
      <c r="G1853" s="95"/>
      <c r="H1853" s="90"/>
      <c r="I1853" s="96"/>
      <c r="J1853" s="235"/>
    </row>
    <row r="1854" spans="1:10" s="236" customFormat="1" ht="15.75" customHeight="1" x14ac:dyDescent="0.25">
      <c r="A1854" s="85"/>
      <c r="B1854" s="91"/>
      <c r="C1854" s="92"/>
      <c r="D1854" s="92"/>
      <c r="E1854" s="93"/>
      <c r="F1854" s="94"/>
      <c r="G1854" s="95"/>
      <c r="H1854" s="90"/>
      <c r="I1854" s="96"/>
      <c r="J1854" s="235"/>
    </row>
    <row r="1855" spans="1:10" s="236" customFormat="1" ht="15.75" customHeight="1" x14ac:dyDescent="0.25">
      <c r="A1855" s="85"/>
      <c r="B1855" s="91"/>
      <c r="C1855" s="92"/>
      <c r="D1855" s="92"/>
      <c r="E1855" s="93"/>
      <c r="F1855" s="94"/>
      <c r="G1855" s="95"/>
      <c r="H1855" s="90"/>
      <c r="I1855" s="96"/>
      <c r="J1855" s="235"/>
    </row>
    <row r="1856" spans="1:10" s="236" customFormat="1" ht="15.75" customHeight="1" x14ac:dyDescent="0.25">
      <c r="A1856" s="85"/>
      <c r="B1856" s="91"/>
      <c r="C1856" s="92"/>
      <c r="D1856" s="92"/>
      <c r="E1856" s="93"/>
      <c r="F1856" s="94"/>
      <c r="G1856" s="95"/>
      <c r="H1856" s="90"/>
      <c r="I1856" s="96"/>
      <c r="J1856" s="235"/>
    </row>
    <row r="1857" spans="1:10" s="236" customFormat="1" ht="15.75" customHeight="1" x14ac:dyDescent="0.25">
      <c r="A1857" s="85"/>
      <c r="B1857" s="91"/>
      <c r="C1857" s="92"/>
      <c r="D1857" s="92"/>
      <c r="E1857" s="93"/>
      <c r="F1857" s="94"/>
      <c r="G1857" s="95"/>
      <c r="H1857" s="90"/>
      <c r="I1857" s="96"/>
      <c r="J1857" s="235"/>
    </row>
    <row r="1858" spans="1:10" s="236" customFormat="1" ht="15.75" customHeight="1" x14ac:dyDescent="0.25">
      <c r="A1858" s="85"/>
      <c r="B1858" s="91"/>
      <c r="C1858" s="92"/>
      <c r="D1858" s="92"/>
      <c r="E1858" s="93"/>
      <c r="F1858" s="94"/>
      <c r="G1858" s="95"/>
      <c r="H1858" s="90"/>
      <c r="I1858" s="96"/>
      <c r="J1858" s="235"/>
    </row>
    <row r="1859" spans="1:10" s="236" customFormat="1" ht="15.75" customHeight="1" x14ac:dyDescent="0.25">
      <c r="A1859" s="85"/>
      <c r="B1859" s="91"/>
      <c r="C1859" s="92"/>
      <c r="D1859" s="92"/>
      <c r="E1859" s="93"/>
      <c r="F1859" s="94"/>
      <c r="G1859" s="95"/>
      <c r="H1859" s="90"/>
      <c r="I1859" s="96"/>
      <c r="J1859" s="235"/>
    </row>
    <row r="1860" spans="1:10" s="236" customFormat="1" ht="15.75" customHeight="1" x14ac:dyDescent="0.25">
      <c r="A1860" s="85"/>
      <c r="B1860" s="91"/>
      <c r="C1860" s="92"/>
      <c r="D1860" s="92"/>
      <c r="E1860" s="93"/>
      <c r="F1860" s="94"/>
      <c r="G1860" s="95"/>
      <c r="H1860" s="90"/>
      <c r="I1860" s="96"/>
      <c r="J1860" s="235"/>
    </row>
    <row r="1861" spans="1:10" ht="22.5" customHeight="1" x14ac:dyDescent="0.25">
      <c r="A1861" s="299" t="s">
        <v>26</v>
      </c>
      <c r="B1861" s="433" t="s">
        <v>133</v>
      </c>
      <c r="C1861" s="434"/>
      <c r="D1861" s="434"/>
      <c r="E1861" s="434"/>
      <c r="F1861" s="434"/>
      <c r="G1861" s="434"/>
      <c r="H1861" s="299" t="s">
        <v>15</v>
      </c>
      <c r="I1861" s="300">
        <f>F1873</f>
        <v>3962.2000000000007</v>
      </c>
      <c r="J1861" s="3"/>
    </row>
    <row r="1862" spans="1:10" ht="15.75" customHeight="1" x14ac:dyDescent="0.25">
      <c r="A1862" s="85"/>
      <c r="B1862" s="505"/>
      <c r="C1862" s="506"/>
      <c r="D1862" s="506"/>
      <c r="E1862" s="506"/>
      <c r="F1862" s="506"/>
      <c r="G1862" s="506"/>
      <c r="H1862" s="85"/>
      <c r="I1862" s="86"/>
      <c r="J1862" s="3"/>
    </row>
    <row r="1863" spans="1:10" ht="15.75" customHeight="1" x14ac:dyDescent="0.25">
      <c r="A1863" s="85"/>
      <c r="B1863" s="430" t="s">
        <v>16</v>
      </c>
      <c r="C1863" s="430"/>
      <c r="D1863" s="430"/>
      <c r="E1863" s="430"/>
      <c r="F1863" s="430"/>
      <c r="G1863" s="430"/>
      <c r="H1863" s="90"/>
      <c r="I1863" s="86"/>
      <c r="J1863" s="3"/>
    </row>
    <row r="1864" spans="1:10" s="236" customFormat="1" ht="15.75" customHeight="1" x14ac:dyDescent="0.25">
      <c r="A1864" s="239"/>
      <c r="B1864" s="269"/>
      <c r="C1864" s="272"/>
      <c r="D1864" s="272"/>
      <c r="E1864" s="272"/>
      <c r="F1864" s="272"/>
      <c r="G1864" s="229"/>
      <c r="H1864" s="239"/>
      <c r="I1864" s="228"/>
      <c r="J1864" s="235"/>
    </row>
    <row r="1865" spans="1:10" s="236" customFormat="1" ht="15.75" customHeight="1" x14ac:dyDescent="0.25">
      <c r="A1865" s="239"/>
      <c r="B1865" s="422" t="s">
        <v>394</v>
      </c>
      <c r="C1865" s="423"/>
      <c r="D1865" s="423"/>
      <c r="E1865" s="423"/>
      <c r="F1865" s="423"/>
      <c r="G1865" s="424"/>
      <c r="H1865" s="239"/>
      <c r="I1865" s="228"/>
      <c r="J1865" s="235"/>
    </row>
    <row r="1866" spans="1:10" s="236" customFormat="1" ht="15.75" customHeight="1" x14ac:dyDescent="0.25">
      <c r="A1866" s="239"/>
      <c r="B1866" s="242"/>
      <c r="C1866" s="242"/>
      <c r="D1866" s="320">
        <v>15894.18</v>
      </c>
      <c r="E1866" s="319" t="s">
        <v>15</v>
      </c>
      <c r="F1866" s="242"/>
      <c r="G1866" s="242"/>
      <c r="H1866" s="239"/>
      <c r="I1866" s="228"/>
      <c r="J1866" s="235"/>
    </row>
    <row r="1867" spans="1:10" s="236" customFormat="1" ht="15.75" customHeight="1" x14ac:dyDescent="0.25">
      <c r="A1867" s="239"/>
      <c r="B1867" s="303"/>
      <c r="C1867" s="304"/>
      <c r="D1867" s="304"/>
      <c r="E1867" s="304"/>
      <c r="F1867" s="304"/>
      <c r="G1867" s="305"/>
      <c r="H1867" s="239"/>
      <c r="I1867" s="228"/>
      <c r="J1867" s="235"/>
    </row>
    <row r="1868" spans="1:10" s="236" customFormat="1" ht="15.75" customHeight="1" x14ac:dyDescent="0.25">
      <c r="A1868" s="239"/>
      <c r="B1868" s="425" t="s">
        <v>30</v>
      </c>
      <c r="C1868" s="425"/>
      <c r="D1868" s="425"/>
      <c r="E1868" s="306">
        <v>11931.98</v>
      </c>
      <c r="F1868" s="307" t="s">
        <v>15</v>
      </c>
      <c r="G1868" s="308"/>
      <c r="H1868" s="239"/>
      <c r="I1868" s="228"/>
      <c r="J1868" s="235"/>
    </row>
    <row r="1869" spans="1:10" s="236" customFormat="1" ht="15.75" customHeight="1" x14ac:dyDescent="0.25">
      <c r="A1869" s="239"/>
      <c r="B1869" s="426"/>
      <c r="C1869" s="426"/>
      <c r="D1869" s="426"/>
      <c r="E1869" s="426"/>
      <c r="F1869" s="426"/>
      <c r="G1869" s="426"/>
      <c r="H1869" s="239"/>
      <c r="I1869" s="228"/>
      <c r="J1869" s="235"/>
    </row>
    <row r="1870" spans="1:10" s="236" customFormat="1" ht="15.75" customHeight="1" x14ac:dyDescent="0.25">
      <c r="A1870" s="239"/>
      <c r="B1870" s="309" t="s">
        <v>17</v>
      </c>
      <c r="C1870" s="322"/>
      <c r="D1870" s="322"/>
      <c r="E1870" s="322"/>
      <c r="F1870" s="322"/>
      <c r="G1870" s="311"/>
      <c r="H1870" s="239"/>
      <c r="I1870" s="228"/>
      <c r="J1870" s="235"/>
    </row>
    <row r="1871" spans="1:10" s="236" customFormat="1" ht="15.75" customHeight="1" x14ac:dyDescent="0.25">
      <c r="A1871" s="239"/>
      <c r="B1871" s="312"/>
      <c r="C1871" s="313">
        <f>D1866</f>
        <v>15894.18</v>
      </c>
      <c r="D1871" s="314" t="s">
        <v>18</v>
      </c>
      <c r="E1871" s="313">
        <f>E1868</f>
        <v>11931.98</v>
      </c>
      <c r="F1871" s="314" t="s">
        <v>19</v>
      </c>
      <c r="G1871" s="313">
        <f>C1871-E1871</f>
        <v>3962.2000000000007</v>
      </c>
      <c r="H1871" s="239"/>
      <c r="I1871" s="228"/>
      <c r="J1871" s="235"/>
    </row>
    <row r="1872" spans="1:10" s="236" customFormat="1" ht="15.75" customHeight="1" x14ac:dyDescent="0.25">
      <c r="A1872" s="239"/>
      <c r="B1872" s="312"/>
      <c r="C1872" s="315"/>
      <c r="D1872" s="315"/>
      <c r="E1872" s="315"/>
      <c r="F1872" s="315"/>
      <c r="G1872" s="316"/>
      <c r="H1872" s="239"/>
      <c r="I1872" s="228"/>
      <c r="J1872" s="235"/>
    </row>
    <row r="1873" spans="1:10" s="236" customFormat="1" ht="15.75" customHeight="1" x14ac:dyDescent="0.25">
      <c r="A1873" s="239"/>
      <c r="B1873" s="427" t="s">
        <v>395</v>
      </c>
      <c r="C1873" s="428"/>
      <c r="D1873" s="428"/>
      <c r="E1873" s="428"/>
      <c r="F1873" s="317">
        <f>G1871</f>
        <v>3962.2000000000007</v>
      </c>
      <c r="G1873" s="322" t="s">
        <v>15</v>
      </c>
      <c r="H1873" s="239"/>
      <c r="I1873" s="228"/>
      <c r="J1873" s="235"/>
    </row>
    <row r="1874" spans="1:10" s="236" customFormat="1" ht="15.75" customHeight="1" x14ac:dyDescent="0.25">
      <c r="A1874" s="239"/>
      <c r="B1874" s="413"/>
      <c r="C1874" s="414"/>
      <c r="D1874" s="414"/>
      <c r="E1874" s="414"/>
      <c r="F1874" s="317"/>
      <c r="G1874" s="414"/>
      <c r="H1874" s="239"/>
      <c r="I1874" s="420"/>
      <c r="J1874" s="235"/>
    </row>
    <row r="1875" spans="1:10" s="236" customFormat="1" ht="15.75" customHeight="1" x14ac:dyDescent="0.25">
      <c r="A1875" s="239"/>
      <c r="B1875" s="276"/>
      <c r="C1875" s="277"/>
      <c r="D1875" s="277"/>
      <c r="E1875" s="277"/>
      <c r="F1875" s="277"/>
      <c r="G1875" s="277"/>
      <c r="H1875" s="239"/>
      <c r="I1875" s="228"/>
      <c r="J1875" s="235"/>
    </row>
    <row r="1876" spans="1:10" s="236" customFormat="1" ht="15.75" customHeight="1" x14ac:dyDescent="0.25">
      <c r="A1876" s="239"/>
      <c r="B1876" s="276"/>
      <c r="C1876" s="277"/>
      <c r="D1876" s="277"/>
      <c r="E1876" s="277"/>
      <c r="F1876" s="277"/>
      <c r="G1876" s="277"/>
      <c r="H1876" s="239"/>
      <c r="I1876" s="228"/>
      <c r="J1876" s="235"/>
    </row>
    <row r="1877" spans="1:10" s="236" customFormat="1" ht="15.75" customHeight="1" x14ac:dyDescent="0.25">
      <c r="A1877" s="239"/>
      <c r="B1877" s="276"/>
      <c r="C1877" s="277"/>
      <c r="D1877" s="277"/>
      <c r="E1877" s="277"/>
      <c r="F1877" s="277"/>
      <c r="G1877" s="277"/>
      <c r="H1877" s="239"/>
      <c r="I1877" s="228"/>
      <c r="J1877" s="235"/>
    </row>
    <row r="1878" spans="1:10" s="236" customFormat="1" ht="15.75" customHeight="1" x14ac:dyDescent="0.25">
      <c r="A1878" s="239"/>
      <c r="B1878" s="276"/>
      <c r="C1878" s="277"/>
      <c r="D1878" s="277"/>
      <c r="E1878" s="277"/>
      <c r="F1878" s="277"/>
      <c r="G1878" s="277"/>
      <c r="H1878" s="239"/>
      <c r="I1878" s="228"/>
      <c r="J1878" s="235"/>
    </row>
    <row r="1879" spans="1:10" s="236" customFormat="1" ht="15.75" customHeight="1" x14ac:dyDescent="0.25">
      <c r="A1879" s="239"/>
      <c r="B1879" s="276"/>
      <c r="C1879" s="277"/>
      <c r="D1879" s="277"/>
      <c r="E1879" s="277"/>
      <c r="F1879" s="277"/>
      <c r="G1879" s="277"/>
      <c r="H1879" s="239"/>
      <c r="I1879" s="228"/>
      <c r="J1879" s="235"/>
    </row>
    <row r="1880" spans="1:10" s="236" customFormat="1" ht="15.75" customHeight="1" x14ac:dyDescent="0.25">
      <c r="A1880" s="239"/>
      <c r="B1880" s="276"/>
      <c r="C1880" s="277"/>
      <c r="D1880" s="277"/>
      <c r="E1880" s="277"/>
      <c r="F1880" s="277"/>
      <c r="G1880" s="277"/>
      <c r="H1880" s="239"/>
      <c r="I1880" s="228"/>
      <c r="J1880" s="235"/>
    </row>
    <row r="1881" spans="1:10" s="236" customFormat="1" ht="15.75" customHeight="1" x14ac:dyDescent="0.25">
      <c r="A1881" s="239"/>
      <c r="B1881" s="276"/>
      <c r="C1881" s="277"/>
      <c r="D1881" s="277"/>
      <c r="E1881" s="277"/>
      <c r="F1881" s="277"/>
      <c r="G1881" s="277"/>
      <c r="H1881" s="239"/>
      <c r="I1881" s="228"/>
      <c r="J1881" s="235"/>
    </row>
    <row r="1882" spans="1:10" s="236" customFormat="1" ht="15.75" customHeight="1" x14ac:dyDescent="0.25">
      <c r="A1882" s="239"/>
      <c r="B1882" s="276"/>
      <c r="C1882" s="277"/>
      <c r="D1882" s="277"/>
      <c r="E1882" s="277"/>
      <c r="F1882" s="277"/>
      <c r="G1882" s="277"/>
      <c r="H1882" s="239"/>
      <c r="I1882" s="228"/>
      <c r="J1882" s="235"/>
    </row>
    <row r="1883" spans="1:10" s="236" customFormat="1" ht="15.75" customHeight="1" x14ac:dyDescent="0.25">
      <c r="A1883" s="239"/>
      <c r="B1883" s="276"/>
      <c r="C1883" s="277"/>
      <c r="D1883" s="277"/>
      <c r="E1883" s="277"/>
      <c r="F1883" s="277"/>
      <c r="G1883" s="277"/>
      <c r="H1883" s="239"/>
      <c r="I1883" s="228"/>
      <c r="J1883" s="235"/>
    </row>
    <row r="1884" spans="1:10" s="236" customFormat="1" ht="15.75" customHeight="1" x14ac:dyDescent="0.25">
      <c r="A1884" s="239"/>
      <c r="B1884" s="276"/>
      <c r="C1884" s="277"/>
      <c r="D1884" s="277"/>
      <c r="E1884" s="277"/>
      <c r="F1884" s="277"/>
      <c r="G1884" s="277"/>
      <c r="H1884" s="239"/>
      <c r="I1884" s="228"/>
      <c r="J1884" s="235"/>
    </row>
    <row r="1885" spans="1:10" s="236" customFormat="1" ht="15.75" customHeight="1" x14ac:dyDescent="0.25">
      <c r="A1885" s="239"/>
      <c r="B1885" s="276"/>
      <c r="C1885" s="277"/>
      <c r="D1885" s="277"/>
      <c r="E1885" s="277"/>
      <c r="F1885" s="277"/>
      <c r="G1885" s="277"/>
      <c r="H1885" s="239"/>
      <c r="I1885" s="228"/>
      <c r="J1885" s="235"/>
    </row>
    <row r="1886" spans="1:10" s="236" customFormat="1" ht="15.75" customHeight="1" x14ac:dyDescent="0.25">
      <c r="A1886" s="239"/>
      <c r="B1886" s="276"/>
      <c r="C1886" s="277"/>
      <c r="D1886" s="277"/>
      <c r="E1886" s="277"/>
      <c r="F1886" s="277"/>
      <c r="G1886" s="277"/>
      <c r="H1886" s="239"/>
      <c r="I1886" s="228"/>
      <c r="J1886" s="235"/>
    </row>
    <row r="1887" spans="1:10" s="236" customFormat="1" ht="15.75" customHeight="1" x14ac:dyDescent="0.25">
      <c r="A1887" s="239"/>
      <c r="B1887" s="356"/>
      <c r="C1887" s="357"/>
      <c r="D1887" s="357"/>
      <c r="E1887" s="357"/>
      <c r="F1887" s="357"/>
      <c r="G1887" s="357"/>
      <c r="H1887" s="239"/>
      <c r="I1887" s="354"/>
      <c r="J1887" s="235"/>
    </row>
    <row r="1888" spans="1:10" s="236" customFormat="1" ht="22.5" customHeight="1" x14ac:dyDescent="0.25">
      <c r="A1888" s="329" t="s">
        <v>397</v>
      </c>
      <c r="B1888" s="523" t="s">
        <v>396</v>
      </c>
      <c r="C1888" s="436"/>
      <c r="D1888" s="436"/>
      <c r="E1888" s="436"/>
      <c r="F1888" s="436"/>
      <c r="G1888" s="437"/>
      <c r="H1888" s="329" t="s">
        <v>22</v>
      </c>
      <c r="I1888" s="330">
        <f>E1894</f>
        <v>-139287.32</v>
      </c>
      <c r="J1888" s="235"/>
    </row>
    <row r="1889" spans="1:10" s="236" customFormat="1" ht="15.75" customHeight="1" x14ac:dyDescent="0.25">
      <c r="A1889" s="358"/>
      <c r="B1889" s="241"/>
      <c r="C1889" s="242"/>
      <c r="D1889" s="242"/>
      <c r="E1889" s="242"/>
      <c r="F1889" s="242"/>
      <c r="G1889" s="242"/>
      <c r="H1889" s="246"/>
      <c r="I1889" s="238"/>
      <c r="J1889" s="235"/>
    </row>
    <row r="1890" spans="1:10" s="236" customFormat="1" ht="15.75" customHeight="1" x14ac:dyDescent="0.25">
      <c r="A1890" s="358"/>
      <c r="B1890" s="241" t="s">
        <v>303</v>
      </c>
      <c r="C1890" s="242"/>
      <c r="D1890" s="242"/>
      <c r="E1890" s="242"/>
      <c r="F1890" s="242"/>
      <c r="G1890" s="242"/>
      <c r="H1890" s="246"/>
      <c r="I1890" s="238"/>
      <c r="J1890" s="235"/>
    </row>
    <row r="1891" spans="1:10" s="236" customFormat="1" ht="15.75" customHeight="1" x14ac:dyDescent="0.25">
      <c r="A1891" s="358"/>
      <c r="B1891" s="241"/>
      <c r="C1891" s="242"/>
      <c r="D1891" s="242"/>
      <c r="E1891" s="242"/>
      <c r="F1891" s="242"/>
      <c r="G1891" s="242"/>
      <c r="H1891" s="246"/>
      <c r="I1891" s="238"/>
      <c r="J1891" s="235"/>
    </row>
    <row r="1892" spans="1:10" s="236" customFormat="1" ht="15.75" customHeight="1" x14ac:dyDescent="0.25">
      <c r="A1892" s="358"/>
      <c r="B1892" s="438" t="s">
        <v>304</v>
      </c>
      <c r="C1892" s="439"/>
      <c r="D1892" s="439"/>
      <c r="E1892" s="324">
        <v>139287.32</v>
      </c>
      <c r="F1892" s="325" t="s">
        <v>22</v>
      </c>
      <c r="G1892" s="242"/>
      <c r="H1892" s="246"/>
      <c r="I1892" s="238"/>
      <c r="J1892" s="235"/>
    </row>
    <row r="1893" spans="1:10" s="236" customFormat="1" ht="15.75" customHeight="1" x14ac:dyDescent="0.25">
      <c r="A1893" s="358"/>
      <c r="B1893" s="323"/>
      <c r="C1893" s="324"/>
      <c r="D1893" s="325"/>
      <c r="E1893" s="242"/>
      <c r="F1893" s="242"/>
      <c r="G1893" s="242"/>
      <c r="H1893" s="246"/>
      <c r="I1893" s="238"/>
      <c r="J1893" s="235"/>
    </row>
    <row r="1894" spans="1:10" s="236" customFormat="1" ht="15.75" customHeight="1" x14ac:dyDescent="0.25">
      <c r="A1894" s="358"/>
      <c r="B1894" s="326" t="s">
        <v>398</v>
      </c>
      <c r="C1894" s="327"/>
      <c r="D1894" s="328"/>
      <c r="E1894" s="68">
        <f>-E1892</f>
        <v>-139287.32</v>
      </c>
      <c r="F1894" s="327" t="s">
        <v>22</v>
      </c>
      <c r="G1894" s="242"/>
      <c r="H1894" s="246"/>
      <c r="I1894" s="238"/>
      <c r="J1894" s="235"/>
    </row>
    <row r="1895" spans="1:10" s="236" customFormat="1" ht="15.75" customHeight="1" x14ac:dyDescent="0.25">
      <c r="A1895" s="239"/>
      <c r="B1895" s="356"/>
      <c r="C1895" s="357"/>
      <c r="D1895" s="357"/>
      <c r="E1895" s="357"/>
      <c r="F1895" s="357"/>
      <c r="G1895" s="357"/>
      <c r="H1895" s="239"/>
      <c r="I1895" s="354"/>
      <c r="J1895" s="235"/>
    </row>
    <row r="1896" spans="1:10" s="236" customFormat="1" ht="22.5" customHeight="1" x14ac:dyDescent="0.25">
      <c r="A1896" s="299" t="s">
        <v>413</v>
      </c>
      <c r="B1896" s="433" t="s">
        <v>414</v>
      </c>
      <c r="C1896" s="434"/>
      <c r="D1896" s="434"/>
      <c r="E1896" s="434"/>
      <c r="F1896" s="434"/>
      <c r="G1896" s="434"/>
      <c r="H1896" s="299" t="s">
        <v>15</v>
      </c>
      <c r="I1896" s="300">
        <f>F1908</f>
        <v>1205.8100000000004</v>
      </c>
      <c r="J1896" s="235"/>
    </row>
    <row r="1897" spans="1:10" s="236" customFormat="1" ht="15.75" customHeight="1" x14ac:dyDescent="0.25">
      <c r="A1897" s="239"/>
      <c r="B1897" s="276"/>
      <c r="C1897" s="277"/>
      <c r="D1897" s="277"/>
      <c r="E1897" s="277"/>
      <c r="F1897" s="277"/>
      <c r="G1897" s="277"/>
      <c r="H1897" s="239"/>
      <c r="I1897" s="228"/>
      <c r="J1897" s="235"/>
    </row>
    <row r="1898" spans="1:10" s="236" customFormat="1" ht="15.75" customHeight="1" x14ac:dyDescent="0.25">
      <c r="A1898" s="239"/>
      <c r="B1898" s="430" t="s">
        <v>16</v>
      </c>
      <c r="C1898" s="430"/>
      <c r="D1898" s="430"/>
      <c r="E1898" s="430"/>
      <c r="F1898" s="430"/>
      <c r="G1898" s="430"/>
      <c r="H1898" s="239"/>
      <c r="I1898" s="228"/>
      <c r="J1898" s="235"/>
    </row>
    <row r="1899" spans="1:10" s="236" customFormat="1" ht="15.75" customHeight="1" x14ac:dyDescent="0.25">
      <c r="A1899" s="239"/>
      <c r="B1899" s="269"/>
      <c r="C1899" s="272"/>
      <c r="D1899" s="272"/>
      <c r="E1899" s="272"/>
      <c r="F1899" s="272"/>
      <c r="G1899" s="229"/>
      <c r="H1899" s="239"/>
      <c r="I1899" s="228"/>
      <c r="J1899" s="235"/>
    </row>
    <row r="1900" spans="1:10" s="236" customFormat="1" ht="15.75" customHeight="1" x14ac:dyDescent="0.25">
      <c r="A1900" s="239"/>
      <c r="B1900" s="422" t="s">
        <v>415</v>
      </c>
      <c r="C1900" s="423"/>
      <c r="D1900" s="423"/>
      <c r="E1900" s="423"/>
      <c r="F1900" s="423"/>
      <c r="G1900" s="424"/>
      <c r="H1900" s="239"/>
      <c r="I1900" s="228"/>
      <c r="J1900" s="235"/>
    </row>
    <row r="1901" spans="1:10" s="236" customFormat="1" ht="15.75" customHeight="1" x14ac:dyDescent="0.25">
      <c r="A1901" s="239"/>
      <c r="B1901" s="242"/>
      <c r="C1901" s="242"/>
      <c r="D1901" s="320">
        <v>7209.21</v>
      </c>
      <c r="E1901" s="319" t="s">
        <v>15</v>
      </c>
      <c r="F1901" s="242"/>
      <c r="G1901" s="242"/>
      <c r="H1901" s="239"/>
      <c r="I1901" s="228"/>
      <c r="J1901" s="235"/>
    </row>
    <row r="1902" spans="1:10" s="236" customFormat="1" ht="15.75" customHeight="1" x14ac:dyDescent="0.25">
      <c r="A1902" s="239"/>
      <c r="B1902" s="303"/>
      <c r="C1902" s="304"/>
      <c r="D1902" s="304"/>
      <c r="E1902" s="304"/>
      <c r="F1902" s="304"/>
      <c r="G1902" s="305"/>
      <c r="H1902" s="239"/>
      <c r="I1902" s="228"/>
      <c r="J1902" s="235"/>
    </row>
    <row r="1903" spans="1:10" s="236" customFormat="1" ht="15.75" customHeight="1" x14ac:dyDescent="0.25">
      <c r="A1903" s="239"/>
      <c r="B1903" s="425" t="s">
        <v>30</v>
      </c>
      <c r="C1903" s="425"/>
      <c r="D1903" s="425"/>
      <c r="E1903" s="306">
        <v>6003.4</v>
      </c>
      <c r="F1903" s="307" t="s">
        <v>15</v>
      </c>
      <c r="G1903" s="308"/>
      <c r="H1903" s="239"/>
      <c r="I1903" s="228"/>
      <c r="J1903" s="235"/>
    </row>
    <row r="1904" spans="1:10" s="236" customFormat="1" ht="15.75" customHeight="1" x14ac:dyDescent="0.25">
      <c r="A1904" s="239"/>
      <c r="B1904" s="426"/>
      <c r="C1904" s="426"/>
      <c r="D1904" s="426"/>
      <c r="E1904" s="426"/>
      <c r="F1904" s="426"/>
      <c r="G1904" s="426"/>
      <c r="H1904" s="239"/>
      <c r="I1904" s="228"/>
      <c r="J1904" s="235"/>
    </row>
    <row r="1905" spans="1:10" s="236" customFormat="1" ht="15.75" customHeight="1" x14ac:dyDescent="0.25">
      <c r="A1905" s="239"/>
      <c r="B1905" s="309" t="s">
        <v>17</v>
      </c>
      <c r="C1905" s="322"/>
      <c r="D1905" s="322"/>
      <c r="E1905" s="322"/>
      <c r="F1905" s="322"/>
      <c r="G1905" s="311"/>
      <c r="H1905" s="239"/>
      <c r="I1905" s="228"/>
      <c r="J1905" s="235"/>
    </row>
    <row r="1906" spans="1:10" s="236" customFormat="1" ht="15.75" customHeight="1" x14ac:dyDescent="0.25">
      <c r="A1906" s="239"/>
      <c r="B1906" s="312"/>
      <c r="C1906" s="313">
        <f>D1901</f>
        <v>7209.21</v>
      </c>
      <c r="D1906" s="314" t="s">
        <v>18</v>
      </c>
      <c r="E1906" s="313">
        <f>E1903</f>
        <v>6003.4</v>
      </c>
      <c r="F1906" s="314" t="s">
        <v>19</v>
      </c>
      <c r="G1906" s="313">
        <f>C1906-E1906</f>
        <v>1205.8100000000004</v>
      </c>
      <c r="H1906" s="239"/>
      <c r="I1906" s="228"/>
      <c r="J1906" s="235"/>
    </row>
    <row r="1907" spans="1:10" s="236" customFormat="1" ht="15.75" customHeight="1" x14ac:dyDescent="0.25">
      <c r="A1907" s="239"/>
      <c r="B1907" s="312"/>
      <c r="C1907" s="315"/>
      <c r="D1907" s="315"/>
      <c r="E1907" s="315"/>
      <c r="F1907" s="315"/>
      <c r="G1907" s="316"/>
      <c r="H1907" s="239"/>
      <c r="I1907" s="228"/>
      <c r="J1907" s="235"/>
    </row>
    <row r="1908" spans="1:10" s="236" customFormat="1" ht="15.75" customHeight="1" x14ac:dyDescent="0.25">
      <c r="A1908" s="239"/>
      <c r="B1908" s="427" t="s">
        <v>416</v>
      </c>
      <c r="C1908" s="428"/>
      <c r="D1908" s="428"/>
      <c r="E1908" s="428"/>
      <c r="F1908" s="317">
        <f>G1906</f>
        <v>1205.8100000000004</v>
      </c>
      <c r="G1908" s="322" t="s">
        <v>15</v>
      </c>
      <c r="H1908" s="239"/>
      <c r="I1908" s="228"/>
      <c r="J1908" s="235"/>
    </row>
    <row r="1909" spans="1:10" s="236" customFormat="1" ht="15.75" customHeight="1" x14ac:dyDescent="0.25">
      <c r="A1909" s="239"/>
      <c r="B1909" s="276"/>
      <c r="C1909" s="277"/>
      <c r="D1909" s="277"/>
      <c r="E1909" s="277"/>
      <c r="F1909" s="277"/>
      <c r="G1909" s="277"/>
      <c r="H1909" s="239"/>
      <c r="I1909" s="228"/>
      <c r="J1909" s="235"/>
    </row>
    <row r="1910" spans="1:10" s="236" customFormat="1" ht="15.75" customHeight="1" x14ac:dyDescent="0.25">
      <c r="A1910" s="239"/>
      <c r="B1910" s="276"/>
      <c r="C1910" s="277"/>
      <c r="D1910" s="277"/>
      <c r="E1910" s="277"/>
      <c r="F1910" s="277"/>
      <c r="G1910" s="277"/>
      <c r="H1910" s="239"/>
      <c r="I1910" s="228"/>
      <c r="J1910" s="235"/>
    </row>
    <row r="1911" spans="1:10" s="236" customFormat="1" ht="15.75" customHeight="1" x14ac:dyDescent="0.25">
      <c r="A1911" s="239"/>
      <c r="B1911" s="276"/>
      <c r="C1911" s="277"/>
      <c r="D1911" s="277"/>
      <c r="E1911" s="277"/>
      <c r="F1911" s="277"/>
      <c r="G1911" s="277"/>
      <c r="H1911" s="239"/>
      <c r="I1911" s="228"/>
      <c r="J1911" s="235"/>
    </row>
    <row r="1912" spans="1:10" s="236" customFormat="1" ht="15.75" customHeight="1" x14ac:dyDescent="0.25">
      <c r="A1912" s="239"/>
      <c r="B1912" s="276"/>
      <c r="C1912" s="277"/>
      <c r="D1912" s="277"/>
      <c r="E1912" s="277"/>
      <c r="F1912" s="277"/>
      <c r="G1912" s="277"/>
      <c r="H1912" s="239"/>
      <c r="I1912" s="228"/>
      <c r="J1912" s="235"/>
    </row>
    <row r="1913" spans="1:10" s="236" customFormat="1" ht="15.75" customHeight="1" x14ac:dyDescent="0.25">
      <c r="A1913" s="239"/>
      <c r="B1913" s="276"/>
      <c r="C1913" s="277"/>
      <c r="D1913" s="277"/>
      <c r="E1913" s="277"/>
      <c r="F1913" s="277"/>
      <c r="G1913" s="277"/>
      <c r="H1913" s="239"/>
      <c r="I1913" s="228"/>
      <c r="J1913" s="235"/>
    </row>
    <row r="1914" spans="1:10" s="236" customFormat="1" ht="15.75" customHeight="1" x14ac:dyDescent="0.25">
      <c r="A1914" s="239"/>
      <c r="B1914" s="276"/>
      <c r="C1914" s="277"/>
      <c r="D1914" s="277"/>
      <c r="E1914" s="277"/>
      <c r="F1914" s="277"/>
      <c r="G1914" s="277"/>
      <c r="H1914" s="239"/>
      <c r="I1914" s="228"/>
      <c r="J1914" s="235"/>
    </row>
    <row r="1915" spans="1:10" s="236" customFormat="1" ht="15.75" customHeight="1" x14ac:dyDescent="0.25">
      <c r="A1915" s="239"/>
      <c r="B1915" s="276"/>
      <c r="C1915" s="277"/>
      <c r="D1915" s="277"/>
      <c r="E1915" s="277"/>
      <c r="F1915" s="277"/>
      <c r="G1915" s="277"/>
      <c r="H1915" s="239"/>
      <c r="I1915" s="228"/>
      <c r="J1915" s="235"/>
    </row>
    <row r="1916" spans="1:10" s="236" customFormat="1" ht="15.75" customHeight="1" x14ac:dyDescent="0.25">
      <c r="A1916" s="239"/>
      <c r="B1916" s="276"/>
      <c r="C1916" s="277"/>
      <c r="D1916" s="277"/>
      <c r="E1916" s="277"/>
      <c r="F1916" s="277"/>
      <c r="G1916" s="277"/>
      <c r="H1916" s="239"/>
      <c r="I1916" s="228"/>
      <c r="J1916" s="235"/>
    </row>
    <row r="1917" spans="1:10" s="236" customFormat="1" ht="15.75" customHeight="1" x14ac:dyDescent="0.25">
      <c r="A1917" s="239"/>
      <c r="B1917" s="276"/>
      <c r="C1917" s="277"/>
      <c r="D1917" s="277"/>
      <c r="E1917" s="277"/>
      <c r="F1917" s="277"/>
      <c r="G1917" s="277"/>
      <c r="H1917" s="239"/>
      <c r="I1917" s="228"/>
      <c r="J1917" s="235"/>
    </row>
    <row r="1918" spans="1:10" s="236" customFormat="1" ht="15.75" customHeight="1" x14ac:dyDescent="0.25">
      <c r="A1918" s="239"/>
      <c r="B1918" s="276"/>
      <c r="C1918" s="277"/>
      <c r="D1918" s="277"/>
      <c r="E1918" s="277"/>
      <c r="F1918" s="277"/>
      <c r="G1918" s="277"/>
      <c r="H1918" s="239"/>
      <c r="I1918" s="228"/>
      <c r="J1918" s="235"/>
    </row>
    <row r="1919" spans="1:10" s="236" customFormat="1" ht="15.75" customHeight="1" x14ac:dyDescent="0.25">
      <c r="A1919" s="239"/>
      <c r="B1919" s="356"/>
      <c r="C1919" s="357"/>
      <c r="D1919" s="357"/>
      <c r="E1919" s="357"/>
      <c r="F1919" s="357"/>
      <c r="G1919" s="357"/>
      <c r="H1919" s="239"/>
      <c r="I1919" s="354"/>
      <c r="J1919" s="235"/>
    </row>
    <row r="1920" spans="1:10" s="236" customFormat="1" ht="15.75" customHeight="1" x14ac:dyDescent="0.25">
      <c r="A1920" s="239"/>
      <c r="B1920" s="356"/>
      <c r="C1920" s="357"/>
      <c r="D1920" s="357"/>
      <c r="E1920" s="357"/>
      <c r="F1920" s="357"/>
      <c r="G1920" s="357"/>
      <c r="H1920" s="239"/>
      <c r="I1920" s="354"/>
      <c r="J1920" s="235"/>
    </row>
    <row r="1921" spans="1:10" s="236" customFormat="1" ht="15.75" customHeight="1" x14ac:dyDescent="0.25">
      <c r="A1921" s="239"/>
      <c r="B1921" s="356"/>
      <c r="C1921" s="357"/>
      <c r="D1921" s="357"/>
      <c r="E1921" s="357"/>
      <c r="F1921" s="357"/>
      <c r="G1921" s="357"/>
      <c r="H1921" s="239"/>
      <c r="I1921" s="354"/>
      <c r="J1921" s="235"/>
    </row>
    <row r="1922" spans="1:10" s="236" customFormat="1" ht="22.5" hidden="1" customHeight="1" x14ac:dyDescent="0.25">
      <c r="A1922" s="280" t="s">
        <v>222</v>
      </c>
      <c r="B1922" s="469" t="s">
        <v>399</v>
      </c>
      <c r="C1922" s="469"/>
      <c r="D1922" s="469"/>
      <c r="E1922" s="469"/>
      <c r="F1922" s="469"/>
      <c r="G1922" s="469"/>
      <c r="H1922" s="280"/>
      <c r="I1922" s="238"/>
      <c r="J1922" s="235"/>
    </row>
    <row r="1923" spans="1:10" ht="15.75" hidden="1" customHeight="1" x14ac:dyDescent="0.25">
      <c r="A1923" s="239"/>
      <c r="B1923" s="276"/>
      <c r="C1923" s="277"/>
      <c r="D1923" s="277"/>
      <c r="E1923" s="277"/>
      <c r="F1923" s="277"/>
      <c r="G1923" s="277"/>
      <c r="H1923" s="239"/>
      <c r="I1923" s="228"/>
      <c r="J1923" s="3"/>
    </row>
    <row r="1924" spans="1:10" ht="69.75" hidden="1" customHeight="1" x14ac:dyDescent="0.25">
      <c r="A1924" s="280" t="s">
        <v>223</v>
      </c>
      <c r="B1924" s="469" t="s">
        <v>224</v>
      </c>
      <c r="C1924" s="469"/>
      <c r="D1924" s="469"/>
      <c r="E1924" s="469"/>
      <c r="F1924" s="469"/>
      <c r="G1924" s="469"/>
      <c r="H1924" s="280" t="s">
        <v>90</v>
      </c>
      <c r="I1924" s="238">
        <v>0</v>
      </c>
      <c r="J1924" s="3"/>
    </row>
    <row r="1925" spans="1:10" ht="15.6" hidden="1" customHeight="1" x14ac:dyDescent="0.25">
      <c r="A1925" s="239"/>
      <c r="B1925" s="276"/>
      <c r="C1925" s="277"/>
      <c r="D1925" s="277"/>
      <c r="E1925" s="277"/>
      <c r="F1925" s="277"/>
      <c r="G1925" s="277"/>
      <c r="H1925" s="239"/>
      <c r="I1925" s="228"/>
      <c r="J1925" s="3"/>
    </row>
    <row r="1926" spans="1:10" ht="15.6" hidden="1" customHeight="1" x14ac:dyDescent="0.25">
      <c r="A1926" s="239"/>
      <c r="B1926" s="77" t="s">
        <v>254</v>
      </c>
      <c r="C1926" s="277"/>
      <c r="D1926" s="277"/>
      <c r="E1926" s="277"/>
      <c r="F1926" s="277"/>
      <c r="G1926" s="277"/>
      <c r="H1926" s="239"/>
      <c r="I1926" s="228"/>
      <c r="J1926" s="3"/>
    </row>
    <row r="1927" spans="1:10" ht="15.6" hidden="1" customHeight="1" x14ac:dyDescent="0.25">
      <c r="A1927" s="239"/>
      <c r="B1927" s="227"/>
      <c r="C1927" s="277"/>
      <c r="D1927" s="277"/>
      <c r="E1927" s="277"/>
      <c r="F1927" s="277"/>
      <c r="G1927" s="277"/>
      <c r="H1927" s="239"/>
      <c r="I1927" s="228"/>
      <c r="J1927" s="3"/>
    </row>
    <row r="1928" spans="1:10" ht="15.6" hidden="1" customHeight="1" x14ac:dyDescent="0.25">
      <c r="A1928" s="239"/>
      <c r="B1928" s="77" t="s">
        <v>253</v>
      </c>
      <c r="C1928" s="277"/>
      <c r="D1928" s="277"/>
      <c r="E1928" s="277"/>
      <c r="F1928" s="277"/>
      <c r="G1928" s="277"/>
      <c r="H1928" s="239"/>
      <c r="I1928" s="228"/>
      <c r="J1928" s="3"/>
    </row>
    <row r="1929" spans="1:10" ht="15.6" hidden="1" customHeight="1" x14ac:dyDescent="0.25">
      <c r="A1929" s="239"/>
      <c r="B1929" s="77" t="s">
        <v>248</v>
      </c>
      <c r="C1929" s="277"/>
      <c r="D1929" s="277"/>
      <c r="E1929" s="277"/>
      <c r="F1929" s="277"/>
      <c r="G1929" s="277"/>
      <c r="H1929" s="239"/>
      <c r="I1929" s="228"/>
      <c r="J1929" s="3"/>
    </row>
    <row r="1930" spans="1:10" ht="15.6" hidden="1" customHeight="1" x14ac:dyDescent="0.25">
      <c r="A1930" s="239"/>
      <c r="B1930" s="77" t="s">
        <v>249</v>
      </c>
      <c r="C1930" s="277"/>
      <c r="D1930" s="277"/>
      <c r="E1930" s="277"/>
      <c r="F1930" s="277"/>
      <c r="G1930" s="277"/>
      <c r="H1930" s="239"/>
      <c r="I1930" s="228"/>
      <c r="J1930" s="3"/>
    </row>
    <row r="1931" spans="1:10" ht="15.6" hidden="1" customHeight="1" x14ac:dyDescent="0.25">
      <c r="A1931" s="239"/>
      <c r="B1931" s="77" t="s">
        <v>250</v>
      </c>
      <c r="C1931" s="277"/>
      <c r="D1931" s="277"/>
      <c r="E1931" s="277"/>
      <c r="F1931" s="277"/>
      <c r="G1931" s="277"/>
      <c r="H1931" s="239"/>
      <c r="I1931" s="228"/>
      <c r="J1931" s="3"/>
    </row>
    <row r="1932" spans="1:10" ht="15.6" hidden="1" customHeight="1" x14ac:dyDescent="0.25">
      <c r="A1932" s="239"/>
      <c r="B1932" s="77" t="s">
        <v>251</v>
      </c>
      <c r="C1932" s="277"/>
      <c r="D1932" s="277"/>
      <c r="E1932" s="277"/>
      <c r="F1932" s="277"/>
      <c r="G1932" s="277"/>
      <c r="H1932" s="239"/>
      <c r="I1932" s="228"/>
      <c r="J1932" s="3"/>
    </row>
    <row r="1933" spans="1:10" ht="15.6" hidden="1" customHeight="1" x14ac:dyDescent="0.25">
      <c r="A1933" s="239"/>
      <c r="B1933" s="77" t="s">
        <v>252</v>
      </c>
      <c r="C1933" s="277"/>
      <c r="D1933" s="277"/>
      <c r="E1933" s="277"/>
      <c r="F1933" s="277"/>
      <c r="G1933" s="277"/>
      <c r="H1933" s="239"/>
      <c r="I1933" s="228"/>
      <c r="J1933" s="3"/>
    </row>
    <row r="1934" spans="1:10" ht="15.6" hidden="1" customHeight="1" x14ac:dyDescent="0.25">
      <c r="A1934" s="239"/>
      <c r="B1934" s="77"/>
      <c r="C1934" s="277"/>
      <c r="D1934" s="277"/>
      <c r="E1934" s="277"/>
      <c r="F1934" s="277"/>
      <c r="G1934" s="277"/>
      <c r="H1934" s="239"/>
      <c r="I1934" s="228"/>
      <c r="J1934" s="3"/>
    </row>
    <row r="1935" spans="1:10" ht="33.75" hidden="1" customHeight="1" x14ac:dyDescent="0.25">
      <c r="A1935" s="280" t="s">
        <v>226</v>
      </c>
      <c r="B1935" s="469" t="s">
        <v>225</v>
      </c>
      <c r="C1935" s="469"/>
      <c r="D1935" s="469"/>
      <c r="E1935" s="469"/>
      <c r="F1935" s="469"/>
      <c r="G1935" s="469"/>
      <c r="H1935" s="280" t="s">
        <v>82</v>
      </c>
      <c r="I1935" s="238">
        <v>0</v>
      </c>
      <c r="J1935" s="3"/>
    </row>
    <row r="1936" spans="1:10" ht="15.6" hidden="1" customHeight="1" x14ac:dyDescent="0.25">
      <c r="A1936" s="239"/>
      <c r="B1936" s="276"/>
      <c r="C1936" s="277"/>
      <c r="D1936" s="277"/>
      <c r="E1936" s="277"/>
      <c r="F1936" s="277"/>
      <c r="G1936" s="277"/>
      <c r="H1936" s="239"/>
      <c r="I1936" s="228"/>
      <c r="J1936" s="3"/>
    </row>
    <row r="1937" spans="1:10" ht="15.6" hidden="1" customHeight="1" x14ac:dyDescent="0.25">
      <c r="A1937" s="239"/>
      <c r="B1937" s="524" t="s">
        <v>144</v>
      </c>
      <c r="C1937" s="524"/>
      <c r="D1937" s="365"/>
      <c r="E1937" s="275"/>
      <c r="F1937" s="275"/>
      <c r="G1937" s="230"/>
      <c r="H1937" s="239"/>
      <c r="I1937" s="228"/>
      <c r="J1937" s="3"/>
    </row>
    <row r="1938" spans="1:10" ht="15.6" hidden="1" customHeight="1" x14ac:dyDescent="0.25">
      <c r="A1938" s="239"/>
      <c r="B1938" s="366" t="s">
        <v>256</v>
      </c>
      <c r="C1938" s="367"/>
      <c r="D1938" s="367"/>
      <c r="E1938" s="28"/>
      <c r="F1938" s="28"/>
      <c r="G1938" s="194"/>
      <c r="H1938" s="239"/>
      <c r="I1938" s="228"/>
      <c r="J1938" s="3"/>
    </row>
    <row r="1939" spans="1:10" ht="15.6" hidden="1" customHeight="1" x14ac:dyDescent="0.25">
      <c r="A1939" s="239"/>
      <c r="B1939" s="368" t="s">
        <v>213</v>
      </c>
      <c r="C1939" s="369"/>
      <c r="D1939" s="369"/>
      <c r="E1939" s="272"/>
      <c r="F1939" s="272"/>
      <c r="G1939" s="272"/>
      <c r="H1939" s="239"/>
      <c r="I1939" s="228"/>
      <c r="J1939" s="3"/>
    </row>
    <row r="1940" spans="1:10" ht="15.6" hidden="1" customHeight="1" x14ac:dyDescent="0.25">
      <c r="A1940" s="239"/>
      <c r="B1940" s="370">
        <v>150</v>
      </c>
      <c r="C1940" s="369" t="s">
        <v>82</v>
      </c>
      <c r="D1940" s="369"/>
      <c r="E1940" s="272"/>
      <c r="F1940" s="272"/>
      <c r="G1940" s="272"/>
      <c r="H1940" s="239"/>
      <c r="I1940" s="228"/>
      <c r="J1940" s="3"/>
    </row>
    <row r="1941" spans="1:10" ht="15.6" hidden="1" customHeight="1" x14ac:dyDescent="0.25">
      <c r="A1941" s="239"/>
      <c r="B1941" s="371"/>
      <c r="C1941" s="372"/>
      <c r="D1941" s="372"/>
      <c r="E1941" s="277"/>
      <c r="F1941" s="277"/>
      <c r="G1941" s="277"/>
      <c r="H1941" s="239"/>
      <c r="I1941" s="228"/>
      <c r="J1941" s="3"/>
    </row>
    <row r="1942" spans="1:10" ht="15.6" hidden="1" customHeight="1" x14ac:dyDescent="0.25">
      <c r="A1942" s="239"/>
      <c r="B1942" s="373" t="s">
        <v>274</v>
      </c>
      <c r="C1942" s="374"/>
      <c r="D1942" s="372"/>
      <c r="E1942" s="277"/>
      <c r="F1942" s="277"/>
      <c r="G1942" s="277"/>
      <c r="H1942" s="239"/>
      <c r="I1942" s="228"/>
      <c r="J1942" s="3"/>
    </row>
    <row r="1943" spans="1:10" ht="15.6" hidden="1" customHeight="1" x14ac:dyDescent="0.25">
      <c r="A1943" s="239"/>
      <c r="B1943" s="368" t="s">
        <v>213</v>
      </c>
      <c r="C1943" s="369"/>
      <c r="D1943" s="372"/>
      <c r="E1943" s="277"/>
      <c r="F1943" s="277"/>
      <c r="G1943" s="277"/>
      <c r="H1943" s="239"/>
      <c r="I1943" s="228"/>
      <c r="J1943" s="3"/>
    </row>
    <row r="1944" spans="1:10" ht="15.6" hidden="1" customHeight="1" x14ac:dyDescent="0.25">
      <c r="A1944" s="239"/>
      <c r="B1944" s="370">
        <v>29.11</v>
      </c>
      <c r="C1944" s="369" t="s">
        <v>82</v>
      </c>
      <c r="D1944" s="372"/>
      <c r="E1944" s="277"/>
      <c r="F1944" s="277"/>
      <c r="G1944" s="277"/>
      <c r="H1944" s="239"/>
      <c r="I1944" s="228"/>
      <c r="J1944" s="3"/>
    </row>
    <row r="1945" spans="1:10" ht="15.6" hidden="1" customHeight="1" x14ac:dyDescent="0.25">
      <c r="A1945" s="239"/>
      <c r="B1945" s="371"/>
      <c r="C1945" s="372"/>
      <c r="D1945" s="372"/>
      <c r="E1945" s="277"/>
      <c r="F1945" s="277"/>
      <c r="G1945" s="277"/>
      <c r="H1945" s="239"/>
      <c r="I1945" s="228"/>
      <c r="J1945" s="3"/>
    </row>
    <row r="1946" spans="1:10" ht="15.6" hidden="1" customHeight="1" x14ac:dyDescent="0.25">
      <c r="A1946" s="239"/>
      <c r="B1946" s="524" t="s">
        <v>108</v>
      </c>
      <c r="C1946" s="524"/>
      <c r="D1946" s="365"/>
      <c r="E1946" s="275"/>
      <c r="F1946" s="275"/>
      <c r="G1946" s="230"/>
      <c r="H1946" s="239"/>
      <c r="I1946" s="228"/>
      <c r="J1946" s="3"/>
    </row>
    <row r="1947" spans="1:10" ht="15.6" hidden="1" customHeight="1" x14ac:dyDescent="0.25">
      <c r="A1947" s="239"/>
      <c r="B1947" s="366" t="s">
        <v>227</v>
      </c>
      <c r="C1947" s="367"/>
      <c r="D1947" s="367"/>
      <c r="E1947" s="28"/>
      <c r="F1947" s="28"/>
      <c r="G1947" s="194"/>
      <c r="H1947" s="239"/>
      <c r="I1947" s="228"/>
      <c r="J1947" s="3"/>
    </row>
    <row r="1948" spans="1:10" ht="15.6" hidden="1" customHeight="1" x14ac:dyDescent="0.25">
      <c r="A1948" s="239"/>
      <c r="B1948" s="368" t="s">
        <v>213</v>
      </c>
      <c r="C1948" s="369"/>
      <c r="D1948" s="369"/>
      <c r="E1948" s="272"/>
      <c r="F1948" s="272"/>
      <c r="G1948" s="272"/>
      <c r="H1948" s="239"/>
      <c r="I1948" s="228"/>
      <c r="J1948" s="3"/>
    </row>
    <row r="1949" spans="1:10" ht="15.6" hidden="1" customHeight="1" x14ac:dyDescent="0.25">
      <c r="A1949" s="239"/>
      <c r="B1949" s="370">
        <v>150.88</v>
      </c>
      <c r="C1949" s="369" t="s">
        <v>82</v>
      </c>
      <c r="D1949" s="369"/>
      <c r="E1949" s="272"/>
      <c r="F1949" s="272"/>
      <c r="G1949" s="272"/>
      <c r="H1949" s="239"/>
      <c r="I1949" s="228"/>
      <c r="J1949" s="3"/>
    </row>
    <row r="1950" spans="1:10" ht="15.6" hidden="1" customHeight="1" x14ac:dyDescent="0.25">
      <c r="A1950" s="239"/>
      <c r="B1950" s="371"/>
      <c r="C1950" s="372"/>
      <c r="D1950" s="372"/>
      <c r="E1950" s="277"/>
      <c r="F1950" s="277"/>
      <c r="G1950" s="277"/>
      <c r="H1950" s="239"/>
      <c r="I1950" s="228"/>
      <c r="J1950" s="3"/>
    </row>
    <row r="1951" spans="1:10" ht="15.6" hidden="1" customHeight="1" x14ac:dyDescent="0.25">
      <c r="A1951" s="239"/>
      <c r="B1951" s="373" t="s">
        <v>270</v>
      </c>
      <c r="C1951" s="374"/>
      <c r="D1951" s="372"/>
      <c r="E1951" s="277"/>
      <c r="F1951" s="277"/>
      <c r="G1951" s="277"/>
      <c r="H1951" s="239"/>
      <c r="I1951" s="228"/>
      <c r="J1951" s="3"/>
    </row>
    <row r="1952" spans="1:10" ht="15.6" hidden="1" customHeight="1" x14ac:dyDescent="0.25">
      <c r="A1952" s="239"/>
      <c r="B1952" s="366" t="s">
        <v>228</v>
      </c>
      <c r="C1952" s="367"/>
      <c r="D1952" s="367"/>
      <c r="E1952" s="28"/>
      <c r="F1952" s="28"/>
      <c r="G1952" s="194"/>
      <c r="H1952" s="239"/>
      <c r="I1952" s="228"/>
      <c r="J1952" s="3"/>
    </row>
    <row r="1953" spans="1:10" ht="15.6" hidden="1" customHeight="1" x14ac:dyDescent="0.25">
      <c r="A1953" s="239"/>
      <c r="B1953" s="368" t="s">
        <v>213</v>
      </c>
      <c r="C1953" s="369"/>
      <c r="D1953" s="372"/>
      <c r="E1953" s="277"/>
      <c r="F1953" s="277"/>
      <c r="G1953" s="277"/>
      <c r="H1953" s="239"/>
      <c r="I1953" s="228"/>
      <c r="J1953" s="3"/>
    </row>
    <row r="1954" spans="1:10" ht="15.6" hidden="1" customHeight="1" x14ac:dyDescent="0.25">
      <c r="A1954" s="239"/>
      <c r="B1954" s="370">
        <v>18</v>
      </c>
      <c r="C1954" s="369" t="s">
        <v>82</v>
      </c>
      <c r="D1954" s="372"/>
      <c r="E1954" s="277"/>
      <c r="F1954" s="277"/>
      <c r="G1954" s="277"/>
      <c r="H1954" s="239"/>
      <c r="I1954" s="228"/>
      <c r="J1954" s="3"/>
    </row>
    <row r="1955" spans="1:10" ht="15.6" hidden="1" customHeight="1" x14ac:dyDescent="0.25">
      <c r="A1955" s="239"/>
      <c r="B1955" s="371"/>
      <c r="C1955" s="372"/>
      <c r="D1955" s="372"/>
      <c r="E1955" s="277"/>
      <c r="F1955" s="277"/>
      <c r="G1955" s="277"/>
      <c r="H1955" s="239"/>
      <c r="I1955" s="228"/>
      <c r="J1955" s="3"/>
    </row>
    <row r="1956" spans="1:10" ht="15.6" hidden="1" customHeight="1" x14ac:dyDescent="0.25">
      <c r="A1956" s="239"/>
      <c r="B1956" s="373" t="s">
        <v>255</v>
      </c>
      <c r="C1956" s="374"/>
      <c r="D1956" s="365"/>
      <c r="E1956" s="275"/>
      <c r="F1956" s="275"/>
      <c r="G1956" s="230"/>
      <c r="H1956" s="239"/>
      <c r="I1956" s="228"/>
      <c r="J1956" s="3"/>
    </row>
    <row r="1957" spans="1:10" ht="15.6" hidden="1" customHeight="1" x14ac:dyDescent="0.25">
      <c r="A1957" s="239"/>
      <c r="B1957" s="366" t="s">
        <v>230</v>
      </c>
      <c r="C1957" s="367"/>
      <c r="D1957" s="367"/>
      <c r="E1957" s="28"/>
      <c r="F1957" s="28"/>
      <c r="G1957" s="194"/>
      <c r="H1957" s="239"/>
      <c r="I1957" s="228"/>
      <c r="J1957" s="3"/>
    </row>
    <row r="1958" spans="1:10" ht="15.6" hidden="1" customHeight="1" x14ac:dyDescent="0.25">
      <c r="A1958" s="239"/>
      <c r="B1958" s="368" t="s">
        <v>213</v>
      </c>
      <c r="C1958" s="369"/>
      <c r="D1958" s="369"/>
      <c r="E1958" s="272"/>
      <c r="F1958" s="272"/>
      <c r="G1958" s="272"/>
      <c r="H1958" s="239"/>
      <c r="I1958" s="228"/>
      <c r="J1958" s="3"/>
    </row>
    <row r="1959" spans="1:10" ht="15.6" hidden="1" customHeight="1" x14ac:dyDescent="0.25">
      <c r="A1959" s="239"/>
      <c r="B1959" s="370">
        <v>390.04</v>
      </c>
      <c r="C1959" s="369" t="s">
        <v>82</v>
      </c>
      <c r="D1959" s="369"/>
      <c r="E1959" s="272"/>
      <c r="F1959" s="272"/>
      <c r="G1959" s="272"/>
      <c r="H1959" s="239"/>
      <c r="I1959" s="228"/>
      <c r="J1959" s="3"/>
    </row>
    <row r="1960" spans="1:10" ht="15.6" hidden="1" customHeight="1" x14ac:dyDescent="0.25">
      <c r="A1960" s="239"/>
      <c r="B1960" s="371"/>
      <c r="C1960" s="372"/>
      <c r="D1960" s="372"/>
      <c r="E1960" s="277"/>
      <c r="F1960" s="277"/>
      <c r="G1960" s="277"/>
      <c r="H1960" s="239"/>
      <c r="I1960" s="228"/>
      <c r="J1960" s="3"/>
    </row>
    <row r="1961" spans="1:10" ht="15.6" hidden="1" customHeight="1" x14ac:dyDescent="0.25">
      <c r="A1961" s="239"/>
      <c r="B1961" s="373" t="s">
        <v>258</v>
      </c>
      <c r="C1961" s="374"/>
      <c r="D1961" s="365"/>
      <c r="E1961" s="275"/>
      <c r="F1961" s="275"/>
      <c r="G1961" s="230"/>
      <c r="H1961" s="239"/>
      <c r="I1961" s="228"/>
      <c r="J1961" s="3"/>
    </row>
    <row r="1962" spans="1:10" ht="15.6" hidden="1" customHeight="1" x14ac:dyDescent="0.25">
      <c r="A1962" s="239"/>
      <c r="B1962" s="371" t="s">
        <v>231</v>
      </c>
      <c r="C1962" s="372"/>
      <c r="D1962" s="365"/>
      <c r="E1962" s="275"/>
      <c r="F1962" s="275"/>
      <c r="G1962" s="275"/>
      <c r="H1962" s="239"/>
      <c r="I1962" s="228"/>
      <c r="J1962" s="3"/>
    </row>
    <row r="1963" spans="1:10" ht="15.6" hidden="1" customHeight="1" x14ac:dyDescent="0.25">
      <c r="A1963" s="239"/>
      <c r="B1963" s="366" t="s">
        <v>275</v>
      </c>
      <c r="C1963" s="367"/>
      <c r="D1963" s="367"/>
      <c r="E1963" s="28"/>
      <c r="F1963" s="28"/>
      <c r="G1963" s="194"/>
      <c r="H1963" s="239"/>
      <c r="I1963" s="228"/>
      <c r="J1963" s="3"/>
    </row>
    <row r="1964" spans="1:10" ht="15.6" hidden="1" customHeight="1" x14ac:dyDescent="0.25">
      <c r="A1964" s="239"/>
      <c r="B1964" s="368" t="s">
        <v>213</v>
      </c>
      <c r="C1964" s="369"/>
      <c r="D1964" s="369"/>
      <c r="E1964" s="272"/>
      <c r="F1964" s="272"/>
      <c r="G1964" s="272"/>
      <c r="H1964" s="239"/>
      <c r="I1964" s="228"/>
      <c r="J1964" s="3"/>
    </row>
    <row r="1965" spans="1:10" ht="15.6" hidden="1" customHeight="1" x14ac:dyDescent="0.25">
      <c r="A1965" s="239"/>
      <c r="B1965" s="370">
        <v>145.15</v>
      </c>
      <c r="C1965" s="369" t="s">
        <v>82</v>
      </c>
      <c r="D1965" s="369"/>
      <c r="E1965" s="272"/>
      <c r="F1965" s="272"/>
      <c r="G1965" s="272"/>
      <c r="H1965" s="239"/>
      <c r="I1965" s="228"/>
      <c r="J1965" s="3"/>
    </row>
    <row r="1966" spans="1:10" ht="15.6" hidden="1" customHeight="1" x14ac:dyDescent="0.25">
      <c r="A1966" s="239"/>
      <c r="B1966" s="371"/>
      <c r="C1966" s="372"/>
      <c r="D1966" s="372"/>
      <c r="E1966" s="277"/>
      <c r="F1966" s="277"/>
      <c r="G1966" s="277"/>
      <c r="H1966" s="239"/>
      <c r="I1966" s="228"/>
      <c r="J1966" s="3"/>
    </row>
    <row r="1967" spans="1:10" ht="15.6" hidden="1" customHeight="1" x14ac:dyDescent="0.25">
      <c r="A1967" s="239"/>
      <c r="B1967" s="373" t="s">
        <v>257</v>
      </c>
      <c r="C1967" s="374"/>
      <c r="D1967" s="365"/>
      <c r="E1967" s="275"/>
      <c r="F1967" s="275"/>
      <c r="G1967" s="230"/>
      <c r="H1967" s="239"/>
      <c r="I1967" s="228"/>
      <c r="J1967" s="3"/>
    </row>
    <row r="1968" spans="1:10" ht="15.6" hidden="1" customHeight="1" x14ac:dyDescent="0.25">
      <c r="A1968" s="239"/>
      <c r="B1968" s="375" t="s">
        <v>62</v>
      </c>
      <c r="C1968" s="372"/>
      <c r="D1968" s="365"/>
      <c r="E1968" s="275"/>
      <c r="F1968" s="275"/>
      <c r="G1968" s="275"/>
      <c r="H1968" s="239"/>
      <c r="I1968" s="228"/>
      <c r="J1968" s="3"/>
    </row>
    <row r="1969" spans="1:10" ht="15.6" hidden="1" customHeight="1" x14ac:dyDescent="0.25">
      <c r="A1969" s="239"/>
      <c r="B1969" s="366" t="s">
        <v>275</v>
      </c>
      <c r="C1969" s="367"/>
      <c r="D1969" s="367"/>
      <c r="E1969" s="28"/>
      <c r="F1969" s="28"/>
      <c r="G1969" s="194"/>
      <c r="H1969" s="239"/>
      <c r="I1969" s="228"/>
      <c r="J1969" s="3"/>
    </row>
    <row r="1970" spans="1:10" ht="15.6" hidden="1" customHeight="1" x14ac:dyDescent="0.25">
      <c r="A1970" s="239"/>
      <c r="B1970" s="368" t="s">
        <v>213</v>
      </c>
      <c r="C1970" s="369"/>
      <c r="D1970" s="369"/>
      <c r="E1970" s="272"/>
      <c r="F1970" s="272"/>
      <c r="G1970" s="272"/>
      <c r="H1970" s="239"/>
      <c r="I1970" s="228"/>
      <c r="J1970" s="3"/>
    </row>
    <row r="1971" spans="1:10" ht="15.6" hidden="1" customHeight="1" x14ac:dyDescent="0.25">
      <c r="A1971" s="239"/>
      <c r="B1971" s="370">
        <v>145.15</v>
      </c>
      <c r="C1971" s="369" t="s">
        <v>82</v>
      </c>
      <c r="D1971" s="369"/>
      <c r="E1971" s="272"/>
      <c r="F1971" s="272"/>
      <c r="G1971" s="272"/>
      <c r="H1971" s="239"/>
      <c r="I1971" s="228"/>
      <c r="J1971" s="3"/>
    </row>
    <row r="1972" spans="1:10" ht="15.6" hidden="1" customHeight="1" x14ac:dyDescent="0.25">
      <c r="A1972" s="239"/>
      <c r="B1972" s="371"/>
      <c r="C1972" s="372"/>
      <c r="D1972" s="372"/>
      <c r="E1972" s="277"/>
      <c r="F1972" s="277"/>
      <c r="G1972" s="277"/>
      <c r="H1972" s="239"/>
      <c r="I1972" s="228"/>
      <c r="J1972" s="3"/>
    </row>
    <row r="1973" spans="1:10" ht="15.6" hidden="1" customHeight="1" x14ac:dyDescent="0.25">
      <c r="A1973" s="239"/>
      <c r="B1973" s="524" t="s">
        <v>271</v>
      </c>
      <c r="C1973" s="524"/>
      <c r="D1973" s="372"/>
      <c r="E1973" s="277"/>
      <c r="F1973" s="277"/>
      <c r="G1973" s="277"/>
      <c r="H1973" s="239"/>
      <c r="I1973" s="228"/>
      <c r="J1973" s="3"/>
    </row>
    <row r="1974" spans="1:10" ht="15.6" hidden="1" customHeight="1" x14ac:dyDescent="0.25">
      <c r="A1974" s="239"/>
      <c r="B1974" s="366" t="s">
        <v>233</v>
      </c>
      <c r="C1974" s="367"/>
      <c r="D1974" s="367"/>
      <c r="E1974" s="28"/>
      <c r="F1974" s="28"/>
      <c r="G1974" s="194"/>
      <c r="H1974" s="239"/>
      <c r="I1974" s="228"/>
      <c r="J1974" s="3"/>
    </row>
    <row r="1975" spans="1:10" ht="15.6" hidden="1" customHeight="1" x14ac:dyDescent="0.25">
      <c r="A1975" s="239"/>
      <c r="B1975" s="368" t="s">
        <v>213</v>
      </c>
      <c r="C1975" s="369"/>
      <c r="D1975" s="372"/>
      <c r="E1975" s="277"/>
      <c r="F1975" s="277"/>
      <c r="G1975" s="277"/>
      <c r="H1975" s="239"/>
      <c r="I1975" s="228"/>
      <c r="J1975" s="3"/>
    </row>
    <row r="1976" spans="1:10" ht="15.6" hidden="1" customHeight="1" x14ac:dyDescent="0.25">
      <c r="A1976" s="239"/>
      <c r="B1976" s="370">
        <v>15</v>
      </c>
      <c r="C1976" s="369" t="s">
        <v>82</v>
      </c>
      <c r="D1976" s="372"/>
      <c r="E1976" s="277"/>
      <c r="F1976" s="277"/>
      <c r="G1976" s="277"/>
      <c r="H1976" s="239"/>
      <c r="I1976" s="228"/>
      <c r="J1976" s="3"/>
    </row>
    <row r="1977" spans="1:10" ht="15.6" hidden="1" customHeight="1" x14ac:dyDescent="0.25">
      <c r="A1977" s="239"/>
      <c r="B1977" s="371"/>
      <c r="C1977" s="372"/>
      <c r="D1977" s="372"/>
      <c r="E1977" s="277"/>
      <c r="F1977" s="277"/>
      <c r="G1977" s="277"/>
      <c r="H1977" s="239"/>
      <c r="I1977" s="228"/>
      <c r="J1977" s="3"/>
    </row>
    <row r="1978" spans="1:10" ht="15.6" hidden="1" customHeight="1" x14ac:dyDescent="0.25">
      <c r="A1978" s="239"/>
      <c r="B1978" s="373" t="s">
        <v>218</v>
      </c>
      <c r="C1978" s="376"/>
      <c r="D1978" s="365"/>
      <c r="E1978" s="275"/>
      <c r="F1978" s="275"/>
      <c r="G1978" s="230"/>
      <c r="H1978" s="239"/>
      <c r="I1978" s="228"/>
      <c r="J1978" s="3"/>
    </row>
    <row r="1979" spans="1:10" ht="15.6" hidden="1" customHeight="1" x14ac:dyDescent="0.25">
      <c r="A1979" s="239"/>
      <c r="B1979" s="366" t="s">
        <v>276</v>
      </c>
      <c r="C1979" s="367"/>
      <c r="D1979" s="367"/>
      <c r="E1979" s="28"/>
      <c r="F1979" s="28"/>
      <c r="G1979" s="194"/>
      <c r="H1979" s="239"/>
      <c r="I1979" s="228"/>
      <c r="J1979" s="3"/>
    </row>
    <row r="1980" spans="1:10" ht="15.6" hidden="1" customHeight="1" x14ac:dyDescent="0.25">
      <c r="A1980" s="239"/>
      <c r="B1980" s="368" t="s">
        <v>213</v>
      </c>
      <c r="C1980" s="369"/>
      <c r="D1980" s="369"/>
      <c r="E1980" s="272"/>
      <c r="F1980" s="272"/>
      <c r="G1980" s="272"/>
      <c r="H1980" s="239"/>
      <c r="I1980" s="228"/>
      <c r="J1980" s="3"/>
    </row>
    <row r="1981" spans="1:10" ht="15.6" hidden="1" customHeight="1" x14ac:dyDescent="0.25">
      <c r="A1981" s="239"/>
      <c r="B1981" s="370">
        <v>195.16</v>
      </c>
      <c r="C1981" s="369" t="s">
        <v>82</v>
      </c>
      <c r="D1981" s="369"/>
      <c r="E1981" s="272"/>
      <c r="F1981" s="272"/>
      <c r="G1981" s="272"/>
      <c r="H1981" s="239"/>
      <c r="I1981" s="228"/>
      <c r="J1981" s="3"/>
    </row>
    <row r="1982" spans="1:10" ht="15.6" hidden="1" customHeight="1" x14ac:dyDescent="0.25">
      <c r="A1982" s="239"/>
      <c r="B1982" s="371"/>
      <c r="C1982" s="372"/>
      <c r="D1982" s="372"/>
      <c r="E1982" s="277"/>
      <c r="F1982" s="277"/>
      <c r="G1982" s="277"/>
      <c r="H1982" s="239"/>
      <c r="I1982" s="228"/>
      <c r="J1982" s="3"/>
    </row>
    <row r="1983" spans="1:10" ht="15.6" hidden="1" customHeight="1" x14ac:dyDescent="0.25">
      <c r="A1983" s="239"/>
      <c r="B1983" s="373" t="s">
        <v>229</v>
      </c>
      <c r="C1983" s="376"/>
      <c r="D1983" s="365"/>
      <c r="E1983" s="275"/>
      <c r="F1983" s="275"/>
      <c r="G1983" s="230"/>
      <c r="H1983" s="239"/>
      <c r="I1983" s="228"/>
      <c r="J1983" s="3"/>
    </row>
    <row r="1984" spans="1:10" ht="15.6" hidden="1" customHeight="1" x14ac:dyDescent="0.25">
      <c r="A1984" s="239"/>
      <c r="B1984" s="366" t="s">
        <v>234</v>
      </c>
      <c r="C1984" s="367"/>
      <c r="D1984" s="367"/>
      <c r="E1984" s="28"/>
      <c r="F1984" s="28"/>
      <c r="G1984" s="194"/>
      <c r="H1984" s="239"/>
      <c r="I1984" s="228"/>
      <c r="J1984" s="3"/>
    </row>
    <row r="1985" spans="1:10" ht="15.6" hidden="1" customHeight="1" x14ac:dyDescent="0.25">
      <c r="A1985" s="239"/>
      <c r="B1985" s="368" t="s">
        <v>213</v>
      </c>
      <c r="C1985" s="369"/>
      <c r="D1985" s="369"/>
      <c r="E1985" s="272"/>
      <c r="F1985" s="272"/>
      <c r="G1985" s="272"/>
      <c r="H1985" s="239"/>
      <c r="I1985" s="228"/>
      <c r="J1985" s="3"/>
    </row>
    <row r="1986" spans="1:10" ht="15.6" hidden="1" customHeight="1" x14ac:dyDescent="0.25">
      <c r="A1986" s="239"/>
      <c r="B1986" s="370">
        <v>149.21</v>
      </c>
      <c r="C1986" s="369" t="s">
        <v>82</v>
      </c>
      <c r="D1986" s="369"/>
      <c r="E1986" s="272"/>
      <c r="F1986" s="272"/>
      <c r="G1986" s="272"/>
      <c r="H1986" s="239"/>
      <c r="I1986" s="228"/>
      <c r="J1986" s="3"/>
    </row>
    <row r="1987" spans="1:10" ht="15.6" hidden="1" customHeight="1" x14ac:dyDescent="0.25">
      <c r="A1987" s="239"/>
      <c r="B1987" s="370"/>
      <c r="C1987" s="369"/>
      <c r="D1987" s="369"/>
      <c r="E1987" s="272"/>
      <c r="F1987" s="272"/>
      <c r="G1987" s="272"/>
      <c r="H1987" s="239"/>
      <c r="I1987" s="228"/>
      <c r="J1987" s="3"/>
    </row>
    <row r="1988" spans="1:10" ht="15.6" hidden="1" customHeight="1" x14ac:dyDescent="0.25">
      <c r="A1988" s="239"/>
      <c r="B1988" s="373" t="s">
        <v>259</v>
      </c>
      <c r="C1988" s="376"/>
      <c r="D1988" s="365"/>
      <c r="E1988" s="275"/>
      <c r="F1988" s="275"/>
      <c r="G1988" s="230"/>
      <c r="H1988" s="239"/>
      <c r="I1988" s="228"/>
      <c r="J1988" s="3"/>
    </row>
    <row r="1989" spans="1:10" ht="15.6" hidden="1" customHeight="1" x14ac:dyDescent="0.25">
      <c r="A1989" s="239"/>
      <c r="B1989" s="371" t="s">
        <v>64</v>
      </c>
      <c r="C1989" s="372"/>
      <c r="D1989" s="365"/>
      <c r="E1989" s="275"/>
      <c r="F1989" s="275"/>
      <c r="G1989" s="275"/>
      <c r="H1989" s="239"/>
      <c r="I1989" s="228"/>
      <c r="J1989" s="3"/>
    </row>
    <row r="1990" spans="1:10" ht="15.6" hidden="1" customHeight="1" x14ac:dyDescent="0.25">
      <c r="A1990" s="239"/>
      <c r="B1990" s="366" t="s">
        <v>235</v>
      </c>
      <c r="C1990" s="367"/>
      <c r="D1990" s="367"/>
      <c r="E1990" s="28"/>
      <c r="F1990" s="28"/>
      <c r="G1990" s="194"/>
      <c r="H1990" s="239"/>
      <c r="I1990" s="228"/>
      <c r="J1990" s="3"/>
    </row>
    <row r="1991" spans="1:10" ht="15.6" hidden="1" customHeight="1" x14ac:dyDescent="0.25">
      <c r="A1991" s="239"/>
      <c r="B1991" s="368" t="s">
        <v>213</v>
      </c>
      <c r="C1991" s="369"/>
      <c r="D1991" s="369"/>
      <c r="E1991" s="272"/>
      <c r="F1991" s="272"/>
      <c r="G1991" s="272"/>
      <c r="H1991" s="239"/>
      <c r="I1991" s="228"/>
      <c r="J1991" s="3"/>
    </row>
    <row r="1992" spans="1:10" ht="15.6" hidden="1" customHeight="1" x14ac:dyDescent="0.25">
      <c r="A1992" s="239"/>
      <c r="B1992" s="370">
        <v>57.33</v>
      </c>
      <c r="C1992" s="369" t="s">
        <v>82</v>
      </c>
      <c r="D1992" s="369"/>
      <c r="E1992" s="272"/>
      <c r="F1992" s="272"/>
      <c r="G1992" s="272"/>
      <c r="H1992" s="239"/>
      <c r="I1992" s="228"/>
      <c r="J1992" s="3"/>
    </row>
    <row r="1993" spans="1:10" ht="15.6" hidden="1" customHeight="1" x14ac:dyDescent="0.25">
      <c r="A1993" s="239"/>
      <c r="B1993" s="371"/>
      <c r="C1993" s="372"/>
      <c r="D1993" s="372"/>
      <c r="E1993" s="277"/>
      <c r="F1993" s="277"/>
      <c r="G1993" s="277"/>
      <c r="H1993" s="239"/>
      <c r="I1993" s="228"/>
      <c r="J1993" s="3"/>
    </row>
    <row r="1994" spans="1:10" ht="15.6" hidden="1" customHeight="1" x14ac:dyDescent="0.25">
      <c r="A1994" s="239"/>
      <c r="B1994" s="373" t="s">
        <v>260</v>
      </c>
      <c r="C1994" s="376"/>
      <c r="D1994" s="365"/>
      <c r="E1994" s="275"/>
      <c r="F1994" s="275"/>
      <c r="G1994" s="230"/>
      <c r="H1994" s="239"/>
      <c r="I1994" s="228"/>
      <c r="J1994" s="3"/>
    </row>
    <row r="1995" spans="1:10" ht="15.6" hidden="1" customHeight="1" x14ac:dyDescent="0.25">
      <c r="A1995" s="239"/>
      <c r="B1995" s="373" t="s">
        <v>62</v>
      </c>
      <c r="C1995" s="376"/>
      <c r="D1995" s="365"/>
      <c r="E1995" s="275"/>
      <c r="F1995" s="275"/>
      <c r="G1995" s="275"/>
      <c r="H1995" s="239"/>
      <c r="I1995" s="228"/>
      <c r="J1995" s="3"/>
    </row>
    <row r="1996" spans="1:10" ht="15.6" hidden="1" customHeight="1" x14ac:dyDescent="0.25">
      <c r="A1996" s="239"/>
      <c r="B1996" s="366" t="s">
        <v>277</v>
      </c>
      <c r="C1996" s="367"/>
      <c r="D1996" s="367"/>
      <c r="E1996" s="28"/>
      <c r="F1996" s="28"/>
      <c r="G1996" s="194"/>
      <c r="H1996" s="239"/>
      <c r="I1996" s="228"/>
      <c r="J1996" s="3"/>
    </row>
    <row r="1997" spans="1:10" ht="15.6" hidden="1" customHeight="1" x14ac:dyDescent="0.25">
      <c r="A1997" s="239"/>
      <c r="B1997" s="368" t="s">
        <v>213</v>
      </c>
      <c r="C1997" s="369"/>
      <c r="D1997" s="369"/>
      <c r="E1997" s="272"/>
      <c r="F1997" s="272"/>
      <c r="G1997" s="272"/>
      <c r="H1997" s="239"/>
      <c r="I1997" s="228"/>
      <c r="J1997" s="3"/>
    </row>
    <row r="1998" spans="1:10" ht="15.6" hidden="1" customHeight="1" x14ac:dyDescent="0.25">
      <c r="A1998" s="239"/>
      <c r="B1998" s="370">
        <v>80</v>
      </c>
      <c r="C1998" s="369" t="s">
        <v>82</v>
      </c>
      <c r="D1998" s="369"/>
      <c r="E1998" s="272"/>
      <c r="F1998" s="272"/>
      <c r="G1998" s="272"/>
      <c r="H1998" s="239"/>
      <c r="I1998" s="228"/>
      <c r="J1998" s="3"/>
    </row>
    <row r="1999" spans="1:10" ht="15.6" hidden="1" customHeight="1" x14ac:dyDescent="0.25">
      <c r="A1999" s="239"/>
      <c r="B1999" s="370"/>
      <c r="C1999" s="369"/>
      <c r="D1999" s="369"/>
      <c r="E1999" s="272"/>
      <c r="F1999" s="272"/>
      <c r="G1999" s="272"/>
      <c r="H1999" s="239"/>
      <c r="I1999" s="228"/>
      <c r="J1999" s="3"/>
    </row>
    <row r="2000" spans="1:10" ht="15.6" hidden="1" customHeight="1" x14ac:dyDescent="0.25">
      <c r="A2000" s="239"/>
      <c r="B2000" s="373" t="s">
        <v>272</v>
      </c>
      <c r="C2000" s="376"/>
      <c r="D2000" s="372"/>
      <c r="E2000" s="277"/>
      <c r="F2000" s="277"/>
      <c r="G2000" s="277"/>
      <c r="H2000" s="239"/>
      <c r="I2000" s="228"/>
      <c r="J2000" s="3"/>
    </row>
    <row r="2001" spans="1:10" ht="15.6" hidden="1" customHeight="1" x14ac:dyDescent="0.25">
      <c r="A2001" s="239"/>
      <c r="B2001" s="366" t="s">
        <v>233</v>
      </c>
      <c r="C2001" s="367"/>
      <c r="D2001" s="367"/>
      <c r="E2001" s="28"/>
      <c r="F2001" s="28"/>
      <c r="G2001" s="194"/>
      <c r="H2001" s="239"/>
      <c r="I2001" s="228"/>
      <c r="J2001" s="3"/>
    </row>
    <row r="2002" spans="1:10" ht="15.6" hidden="1" customHeight="1" x14ac:dyDescent="0.25">
      <c r="A2002" s="239"/>
      <c r="B2002" s="368" t="s">
        <v>213</v>
      </c>
      <c r="C2002" s="369"/>
      <c r="D2002" s="372"/>
      <c r="E2002" s="277"/>
      <c r="F2002" s="277"/>
      <c r="G2002" s="277"/>
      <c r="H2002" s="239"/>
      <c r="I2002" s="228"/>
      <c r="J2002" s="3"/>
    </row>
    <row r="2003" spans="1:10" ht="15.6" hidden="1" customHeight="1" x14ac:dyDescent="0.25">
      <c r="A2003" s="239"/>
      <c r="B2003" s="370">
        <v>21.2</v>
      </c>
      <c r="C2003" s="369" t="s">
        <v>82</v>
      </c>
      <c r="D2003" s="372"/>
      <c r="E2003" s="277"/>
      <c r="F2003" s="277"/>
      <c r="G2003" s="277"/>
      <c r="H2003" s="239"/>
      <c r="I2003" s="228"/>
      <c r="J2003" s="3"/>
    </row>
    <row r="2004" spans="1:10" ht="15.6" hidden="1" customHeight="1" x14ac:dyDescent="0.25">
      <c r="A2004" s="239"/>
      <c r="B2004" s="370"/>
      <c r="C2004" s="369"/>
      <c r="D2004" s="369"/>
      <c r="E2004" s="272"/>
      <c r="F2004" s="272"/>
      <c r="G2004" s="272"/>
      <c r="H2004" s="239"/>
      <c r="I2004" s="228"/>
      <c r="J2004" s="3"/>
    </row>
    <row r="2005" spans="1:10" ht="15.6" hidden="1" customHeight="1" x14ac:dyDescent="0.25">
      <c r="A2005" s="239"/>
      <c r="B2005" s="373" t="s">
        <v>218</v>
      </c>
      <c r="C2005" s="376"/>
      <c r="D2005" s="365"/>
      <c r="E2005" s="275"/>
      <c r="F2005" s="275"/>
      <c r="G2005" s="230"/>
      <c r="H2005" s="239"/>
      <c r="I2005" s="228"/>
      <c r="J2005" s="3"/>
    </row>
    <row r="2006" spans="1:10" ht="15.6" hidden="1" customHeight="1" x14ac:dyDescent="0.25">
      <c r="A2006" s="239"/>
      <c r="B2006" s="366" t="s">
        <v>236</v>
      </c>
      <c r="C2006" s="367"/>
      <c r="D2006" s="367"/>
      <c r="E2006" s="28"/>
      <c r="F2006" s="28"/>
      <c r="G2006" s="194"/>
      <c r="H2006" s="239"/>
      <c r="I2006" s="228"/>
      <c r="J2006" s="3"/>
    </row>
    <row r="2007" spans="1:10" ht="15.6" hidden="1" customHeight="1" x14ac:dyDescent="0.25">
      <c r="A2007" s="239"/>
      <c r="B2007" s="368" t="s">
        <v>213</v>
      </c>
      <c r="C2007" s="369"/>
      <c r="D2007" s="369"/>
      <c r="E2007" s="272"/>
      <c r="F2007" s="272"/>
      <c r="G2007" s="272"/>
      <c r="H2007" s="239"/>
      <c r="I2007" s="228"/>
      <c r="J2007" s="3"/>
    </row>
    <row r="2008" spans="1:10" ht="15.6" hidden="1" customHeight="1" x14ac:dyDescent="0.25">
      <c r="A2008" s="239"/>
      <c r="B2008" s="370">
        <v>188.16</v>
      </c>
      <c r="C2008" s="369" t="s">
        <v>82</v>
      </c>
      <c r="D2008" s="369"/>
      <c r="E2008" s="272"/>
      <c r="F2008" s="272"/>
      <c r="G2008" s="272"/>
      <c r="H2008" s="239"/>
      <c r="I2008" s="228"/>
      <c r="J2008" s="3"/>
    </row>
    <row r="2009" spans="1:10" ht="15.6" hidden="1" customHeight="1" x14ac:dyDescent="0.25">
      <c r="A2009" s="239"/>
      <c r="B2009" s="370"/>
      <c r="C2009" s="369"/>
      <c r="D2009" s="369"/>
      <c r="E2009" s="272"/>
      <c r="F2009" s="272"/>
      <c r="G2009" s="272"/>
      <c r="H2009" s="239"/>
      <c r="I2009" s="228"/>
      <c r="J2009" s="3"/>
    </row>
    <row r="2010" spans="1:10" ht="15.6" hidden="1" customHeight="1" x14ac:dyDescent="0.25">
      <c r="A2010" s="239"/>
      <c r="B2010" s="373" t="s">
        <v>278</v>
      </c>
      <c r="C2010" s="376"/>
      <c r="D2010" s="372"/>
      <c r="E2010" s="277"/>
      <c r="F2010" s="277"/>
      <c r="G2010" s="277"/>
      <c r="H2010" s="239"/>
      <c r="I2010" s="228"/>
      <c r="J2010" s="3"/>
    </row>
    <row r="2011" spans="1:10" ht="15.6" hidden="1" customHeight="1" x14ac:dyDescent="0.25">
      <c r="A2011" s="239"/>
      <c r="B2011" s="366" t="s">
        <v>237</v>
      </c>
      <c r="C2011" s="367"/>
      <c r="D2011" s="367"/>
      <c r="E2011" s="28"/>
      <c r="F2011" s="28"/>
      <c r="G2011" s="194"/>
      <c r="H2011" s="239"/>
      <c r="I2011" s="228"/>
      <c r="J2011" s="3"/>
    </row>
    <row r="2012" spans="1:10" ht="15.6" hidden="1" customHeight="1" x14ac:dyDescent="0.25">
      <c r="A2012" s="239"/>
      <c r="B2012" s="368" t="s">
        <v>213</v>
      </c>
      <c r="C2012" s="369"/>
      <c r="D2012" s="372"/>
      <c r="E2012" s="277"/>
      <c r="F2012" s="277"/>
      <c r="G2012" s="277"/>
      <c r="H2012" s="239"/>
      <c r="I2012" s="228"/>
      <c r="J2012" s="3"/>
    </row>
    <row r="2013" spans="1:10" ht="15.6" hidden="1" customHeight="1" x14ac:dyDescent="0.25">
      <c r="A2013" s="239"/>
      <c r="B2013" s="370">
        <v>32.08</v>
      </c>
      <c r="C2013" s="369" t="s">
        <v>82</v>
      </c>
      <c r="D2013" s="372"/>
      <c r="E2013" s="277"/>
      <c r="F2013" s="277"/>
      <c r="G2013" s="277"/>
      <c r="H2013" s="239"/>
      <c r="I2013" s="228"/>
      <c r="J2013" s="3"/>
    </row>
    <row r="2014" spans="1:10" ht="15.6" hidden="1" customHeight="1" x14ac:dyDescent="0.25">
      <c r="A2014" s="239"/>
      <c r="B2014" s="73"/>
      <c r="C2014" s="272"/>
      <c r="D2014" s="272"/>
      <c r="E2014" s="272"/>
      <c r="F2014" s="272"/>
      <c r="G2014" s="272"/>
      <c r="H2014" s="239"/>
      <c r="I2014" s="228"/>
      <c r="J2014" s="3"/>
    </row>
    <row r="2015" spans="1:10" ht="15.6" hidden="1" customHeight="1" x14ac:dyDescent="0.25">
      <c r="A2015" s="239"/>
      <c r="B2015" s="195" t="s">
        <v>238</v>
      </c>
      <c r="C2015" s="196"/>
      <c r="D2015" s="158">
        <f>B1940+B1944+B1949+B1954+B1959+B1965+B1971+B1976+B1981+B1986+B1992+B1998+B2003+B2008+B2013</f>
        <v>1766.47</v>
      </c>
      <c r="E2015" s="197" t="s">
        <v>82</v>
      </c>
      <c r="F2015" s="272"/>
      <c r="G2015" s="272"/>
      <c r="H2015" s="239"/>
      <c r="I2015" s="228"/>
      <c r="J2015" s="3"/>
    </row>
    <row r="2016" spans="1:10" ht="15.6" hidden="1" customHeight="1" x14ac:dyDescent="0.25">
      <c r="A2016" s="239"/>
      <c r="B2016" s="189"/>
      <c r="C2016" s="109"/>
      <c r="D2016" s="260"/>
      <c r="E2016" s="272"/>
      <c r="F2016" s="272"/>
      <c r="G2016" s="272"/>
      <c r="H2016" s="239"/>
      <c r="I2016" s="228"/>
      <c r="J2016" s="3"/>
    </row>
    <row r="2017" spans="1:10" ht="31.5" hidden="1" customHeight="1" x14ac:dyDescent="0.25">
      <c r="A2017" s="280" t="s">
        <v>240</v>
      </c>
      <c r="B2017" s="469" t="s">
        <v>239</v>
      </c>
      <c r="C2017" s="469"/>
      <c r="D2017" s="469"/>
      <c r="E2017" s="469"/>
      <c r="F2017" s="469"/>
      <c r="G2017" s="469"/>
      <c r="H2017" s="280" t="s">
        <v>90</v>
      </c>
      <c r="I2017" s="238">
        <v>0</v>
      </c>
      <c r="J2017" s="3"/>
    </row>
    <row r="2018" spans="1:10" ht="15.6" hidden="1" customHeight="1" x14ac:dyDescent="0.25">
      <c r="A2018" s="239"/>
      <c r="B2018" s="73"/>
      <c r="C2018" s="109"/>
      <c r="D2018" s="260"/>
      <c r="E2018" s="272"/>
      <c r="F2018" s="272"/>
      <c r="G2018" s="272"/>
      <c r="H2018" s="239"/>
      <c r="I2018" s="228"/>
      <c r="J2018" s="3"/>
    </row>
    <row r="2019" spans="1:10" ht="15.6" hidden="1" customHeight="1" x14ac:dyDescent="0.25">
      <c r="A2019" s="239"/>
      <c r="B2019" s="502" t="s">
        <v>241</v>
      </c>
      <c r="C2019" s="503"/>
      <c r="D2019" s="503"/>
      <c r="E2019" s="503"/>
      <c r="F2019" s="503"/>
      <c r="G2019" s="504"/>
      <c r="H2019" s="239"/>
      <c r="I2019" s="228"/>
      <c r="J2019" s="3"/>
    </row>
    <row r="2020" spans="1:10" ht="15.6" hidden="1" customHeight="1" x14ac:dyDescent="0.25">
      <c r="A2020" s="239"/>
      <c r="B2020" s="73"/>
      <c r="C2020" s="109"/>
      <c r="D2020" s="260"/>
      <c r="E2020" s="272"/>
      <c r="F2020" s="272"/>
      <c r="G2020" s="272"/>
      <c r="H2020" s="239"/>
      <c r="I2020" s="228"/>
      <c r="J2020" s="3"/>
    </row>
    <row r="2021" spans="1:10" ht="15.6" hidden="1" customHeight="1" x14ac:dyDescent="0.25">
      <c r="A2021" s="239"/>
      <c r="B2021" s="73">
        <v>72</v>
      </c>
      <c r="C2021" s="109" t="s">
        <v>262</v>
      </c>
      <c r="D2021" s="260"/>
      <c r="E2021" s="272"/>
      <c r="F2021" s="272"/>
      <c r="G2021" s="272"/>
      <c r="H2021" s="239"/>
      <c r="I2021" s="228"/>
      <c r="J2021" s="3"/>
    </row>
    <row r="2022" spans="1:10" ht="15.6" hidden="1" customHeight="1" x14ac:dyDescent="0.25">
      <c r="A2022" s="239"/>
      <c r="B2022" s="73"/>
      <c r="C2022" s="109"/>
      <c r="D2022" s="260"/>
      <c r="E2022" s="272"/>
      <c r="F2022" s="272"/>
      <c r="G2022" s="272"/>
      <c r="H2022" s="239"/>
      <c r="I2022" s="228"/>
      <c r="J2022" s="3"/>
    </row>
    <row r="2023" spans="1:10" ht="24.75" hidden="1" customHeight="1" x14ac:dyDescent="0.25">
      <c r="A2023" s="280"/>
      <c r="B2023" s="469" t="s">
        <v>264</v>
      </c>
      <c r="C2023" s="469"/>
      <c r="D2023" s="469"/>
      <c r="E2023" s="469"/>
      <c r="F2023" s="469"/>
      <c r="G2023" s="469"/>
      <c r="H2023" s="469"/>
      <c r="I2023" s="469"/>
      <c r="J2023" s="3"/>
    </row>
    <row r="2024" spans="1:10" ht="15.6" hidden="1" customHeight="1" x14ac:dyDescent="0.25">
      <c r="A2024" s="239"/>
      <c r="B2024" s="73"/>
      <c r="C2024" s="109"/>
      <c r="D2024" s="260"/>
      <c r="E2024" s="272"/>
      <c r="F2024" s="272"/>
      <c r="G2024" s="272"/>
      <c r="H2024" s="239"/>
      <c r="I2024" s="228"/>
      <c r="J2024" s="3"/>
    </row>
    <row r="2025" spans="1:10" ht="29.25" hidden="1" customHeight="1" x14ac:dyDescent="0.25">
      <c r="A2025" s="280" t="s">
        <v>242</v>
      </c>
      <c r="B2025" s="469" t="s">
        <v>243</v>
      </c>
      <c r="C2025" s="469"/>
      <c r="D2025" s="469"/>
      <c r="E2025" s="469"/>
      <c r="F2025" s="469"/>
      <c r="G2025" s="469"/>
      <c r="H2025" s="280" t="s">
        <v>82</v>
      </c>
      <c r="I2025" s="238">
        <v>0</v>
      </c>
      <c r="J2025" s="3"/>
    </row>
    <row r="2026" spans="1:10" ht="15.6" hidden="1" customHeight="1" x14ac:dyDescent="0.25">
      <c r="A2026" s="239"/>
      <c r="B2026" s="73"/>
      <c r="C2026" s="109"/>
      <c r="D2026" s="260"/>
      <c r="E2026" s="272"/>
      <c r="F2026" s="272"/>
      <c r="G2026" s="272"/>
      <c r="H2026" s="239"/>
      <c r="I2026" s="228"/>
      <c r="J2026" s="3"/>
    </row>
    <row r="2027" spans="1:10" ht="15.6" hidden="1" customHeight="1" x14ac:dyDescent="0.25">
      <c r="A2027" s="239"/>
      <c r="B2027" s="498" t="s">
        <v>144</v>
      </c>
      <c r="C2027" s="499"/>
      <c r="D2027" s="275"/>
      <c r="E2027" s="275"/>
      <c r="F2027" s="275"/>
      <c r="G2027" s="230"/>
      <c r="H2027" s="239"/>
      <c r="I2027" s="228"/>
      <c r="J2027" s="3"/>
    </row>
    <row r="2028" spans="1:10" ht="15.6" hidden="1" customHeight="1" x14ac:dyDescent="0.25">
      <c r="A2028" s="239"/>
      <c r="B2028" s="27" t="s">
        <v>256</v>
      </c>
      <c r="C2028" s="28"/>
      <c r="D2028" s="28"/>
      <c r="E2028" s="28"/>
      <c r="F2028" s="28"/>
      <c r="G2028" s="194"/>
      <c r="H2028" s="239"/>
      <c r="I2028" s="228"/>
      <c r="J2028" s="3"/>
    </row>
    <row r="2029" spans="1:10" ht="15.6" hidden="1" customHeight="1" x14ac:dyDescent="0.25">
      <c r="A2029" s="239"/>
      <c r="B2029" s="269" t="s">
        <v>213</v>
      </c>
      <c r="C2029" s="272"/>
      <c r="D2029" s="272"/>
      <c r="E2029" s="272"/>
      <c r="F2029" s="272"/>
      <c r="G2029" s="272"/>
      <c r="H2029" s="239"/>
      <c r="I2029" s="228"/>
      <c r="J2029" s="3"/>
    </row>
    <row r="2030" spans="1:10" ht="15.6" hidden="1" customHeight="1" x14ac:dyDescent="0.25">
      <c r="A2030" s="239"/>
      <c r="B2030" s="73">
        <v>150</v>
      </c>
      <c r="C2030" s="272" t="s">
        <v>82</v>
      </c>
      <c r="D2030" s="272"/>
      <c r="E2030" s="272"/>
      <c r="F2030" s="272"/>
      <c r="G2030" s="272"/>
      <c r="H2030" s="239"/>
      <c r="I2030" s="228"/>
      <c r="J2030" s="3"/>
    </row>
    <row r="2031" spans="1:10" ht="15.6" hidden="1" customHeight="1" x14ac:dyDescent="0.25">
      <c r="A2031" s="239"/>
      <c r="B2031" s="276"/>
      <c r="C2031" s="277"/>
      <c r="D2031" s="277"/>
      <c r="E2031" s="277"/>
      <c r="F2031" s="277"/>
      <c r="G2031" s="277"/>
      <c r="H2031" s="239"/>
      <c r="I2031" s="228"/>
      <c r="J2031" s="3"/>
    </row>
    <row r="2032" spans="1:10" ht="15.6" hidden="1" customHeight="1" x14ac:dyDescent="0.25">
      <c r="A2032" s="239"/>
      <c r="B2032" s="40" t="s">
        <v>269</v>
      </c>
      <c r="C2032" s="41"/>
      <c r="D2032" s="277"/>
      <c r="E2032" s="277"/>
      <c r="F2032" s="277"/>
      <c r="G2032" s="277"/>
      <c r="H2032" s="239"/>
      <c r="I2032" s="228"/>
      <c r="J2032" s="3"/>
    </row>
    <row r="2033" spans="1:10" ht="15.6" hidden="1" customHeight="1" x14ac:dyDescent="0.25">
      <c r="A2033" s="239"/>
      <c r="B2033" s="269" t="s">
        <v>213</v>
      </c>
      <c r="C2033" s="272"/>
      <c r="D2033" s="277"/>
      <c r="E2033" s="277"/>
      <c r="F2033" s="277"/>
      <c r="G2033" s="277"/>
      <c r="H2033" s="239"/>
      <c r="I2033" s="228"/>
      <c r="J2033" s="3"/>
    </row>
    <row r="2034" spans="1:10" ht="15.6" hidden="1" customHeight="1" x14ac:dyDescent="0.25">
      <c r="A2034" s="239"/>
      <c r="B2034" s="73">
        <v>29.11</v>
      </c>
      <c r="C2034" s="272" t="s">
        <v>82</v>
      </c>
      <c r="D2034" s="277"/>
      <c r="E2034" s="277"/>
      <c r="F2034" s="277"/>
      <c r="G2034" s="277"/>
      <c r="H2034" s="239"/>
      <c r="I2034" s="228"/>
      <c r="J2034" s="3"/>
    </row>
    <row r="2035" spans="1:10" ht="15.6" hidden="1" customHeight="1" x14ac:dyDescent="0.25">
      <c r="A2035" s="239"/>
      <c r="B2035" s="276"/>
      <c r="C2035" s="277"/>
      <c r="D2035" s="277"/>
      <c r="E2035" s="277"/>
      <c r="F2035" s="277"/>
      <c r="G2035" s="277"/>
      <c r="H2035" s="239"/>
      <c r="I2035" s="228"/>
      <c r="J2035" s="3"/>
    </row>
    <row r="2036" spans="1:10" ht="15.6" hidden="1" customHeight="1" x14ac:dyDescent="0.25">
      <c r="A2036" s="239"/>
      <c r="B2036" s="498" t="s">
        <v>108</v>
      </c>
      <c r="C2036" s="499"/>
      <c r="D2036" s="275"/>
      <c r="E2036" s="275"/>
      <c r="F2036" s="275"/>
      <c r="G2036" s="230"/>
      <c r="H2036" s="239"/>
      <c r="I2036" s="228"/>
      <c r="J2036" s="3"/>
    </row>
    <row r="2037" spans="1:10" ht="15.6" hidden="1" customHeight="1" x14ac:dyDescent="0.25">
      <c r="A2037" s="239"/>
      <c r="B2037" s="27" t="s">
        <v>227</v>
      </c>
      <c r="C2037" s="28"/>
      <c r="D2037" s="28"/>
      <c r="E2037" s="28"/>
      <c r="F2037" s="28"/>
      <c r="G2037" s="194"/>
      <c r="H2037" s="239"/>
      <c r="I2037" s="228"/>
      <c r="J2037" s="3"/>
    </row>
    <row r="2038" spans="1:10" ht="15.6" hidden="1" customHeight="1" x14ac:dyDescent="0.25">
      <c r="A2038" s="239"/>
      <c r="B2038" s="269" t="s">
        <v>213</v>
      </c>
      <c r="C2038" s="272"/>
      <c r="D2038" s="272"/>
      <c r="E2038" s="272"/>
      <c r="F2038" s="272"/>
      <c r="G2038" s="272"/>
      <c r="H2038" s="239"/>
      <c r="I2038" s="228"/>
      <c r="J2038" s="3"/>
    </row>
    <row r="2039" spans="1:10" ht="15.6" hidden="1" customHeight="1" x14ac:dyDescent="0.25">
      <c r="A2039" s="239"/>
      <c r="B2039" s="73">
        <v>150.88</v>
      </c>
      <c r="C2039" s="272" t="s">
        <v>82</v>
      </c>
      <c r="D2039" s="272"/>
      <c r="E2039" s="272"/>
      <c r="F2039" s="272"/>
      <c r="G2039" s="272"/>
      <c r="H2039" s="239"/>
      <c r="I2039" s="228"/>
      <c r="J2039" s="3"/>
    </row>
    <row r="2040" spans="1:10" ht="15.6" hidden="1" customHeight="1" x14ac:dyDescent="0.25">
      <c r="A2040" s="239"/>
      <c r="B2040" s="276"/>
      <c r="C2040" s="277"/>
      <c r="D2040" s="277"/>
      <c r="E2040" s="277"/>
      <c r="F2040" s="277"/>
      <c r="G2040" s="277"/>
      <c r="H2040" s="239"/>
      <c r="I2040" s="228"/>
      <c r="J2040" s="3"/>
    </row>
    <row r="2041" spans="1:10" ht="15.6" hidden="1" customHeight="1" x14ac:dyDescent="0.25">
      <c r="A2041" s="239"/>
      <c r="B2041" s="40" t="s">
        <v>270</v>
      </c>
      <c r="C2041" s="41"/>
      <c r="D2041" s="277"/>
      <c r="E2041" s="277"/>
      <c r="F2041" s="277"/>
      <c r="G2041" s="277"/>
      <c r="H2041" s="239"/>
      <c r="I2041" s="228"/>
      <c r="J2041" s="3"/>
    </row>
    <row r="2042" spans="1:10" ht="15.6" hidden="1" customHeight="1" x14ac:dyDescent="0.25">
      <c r="A2042" s="239"/>
      <c r="B2042" s="27" t="s">
        <v>228</v>
      </c>
      <c r="C2042" s="28"/>
      <c r="D2042" s="28"/>
      <c r="E2042" s="28"/>
      <c r="F2042" s="28"/>
      <c r="G2042" s="194"/>
      <c r="H2042" s="239"/>
      <c r="I2042" s="228"/>
      <c r="J2042" s="3"/>
    </row>
    <row r="2043" spans="1:10" ht="15.6" hidden="1" customHeight="1" x14ac:dyDescent="0.25">
      <c r="A2043" s="239"/>
      <c r="B2043" s="269" t="s">
        <v>213</v>
      </c>
      <c r="C2043" s="272"/>
      <c r="D2043" s="277"/>
      <c r="E2043" s="277"/>
      <c r="F2043" s="277"/>
      <c r="G2043" s="277"/>
      <c r="H2043" s="239"/>
      <c r="I2043" s="228"/>
      <c r="J2043" s="3"/>
    </row>
    <row r="2044" spans="1:10" ht="15.6" hidden="1" customHeight="1" x14ac:dyDescent="0.25">
      <c r="A2044" s="239"/>
      <c r="B2044" s="73">
        <v>18</v>
      </c>
      <c r="C2044" s="272" t="s">
        <v>82</v>
      </c>
      <c r="D2044" s="277"/>
      <c r="E2044" s="277"/>
      <c r="F2044" s="277"/>
      <c r="G2044" s="277"/>
      <c r="H2044" s="239"/>
      <c r="I2044" s="228"/>
      <c r="J2044" s="3"/>
    </row>
    <row r="2045" spans="1:10" ht="15.6" hidden="1" customHeight="1" x14ac:dyDescent="0.25">
      <c r="A2045" s="239"/>
      <c r="B2045" s="276"/>
      <c r="C2045" s="277"/>
      <c r="D2045" s="277"/>
      <c r="E2045" s="277"/>
      <c r="F2045" s="277"/>
      <c r="G2045" s="277"/>
      <c r="H2045" s="239"/>
      <c r="I2045" s="228"/>
      <c r="J2045" s="3"/>
    </row>
    <row r="2046" spans="1:10" ht="15.6" hidden="1" customHeight="1" x14ac:dyDescent="0.25">
      <c r="A2046" s="239"/>
      <c r="B2046" s="199" t="s">
        <v>255</v>
      </c>
      <c r="C2046" s="200"/>
      <c r="D2046" s="275"/>
      <c r="E2046" s="275"/>
      <c r="F2046" s="275"/>
      <c r="G2046" s="230"/>
      <c r="H2046" s="239"/>
      <c r="I2046" s="228"/>
      <c r="J2046" s="3"/>
    </row>
    <row r="2047" spans="1:10" ht="15.6" hidden="1" customHeight="1" x14ac:dyDescent="0.25">
      <c r="A2047" s="239"/>
      <c r="B2047" s="27" t="s">
        <v>230</v>
      </c>
      <c r="C2047" s="28"/>
      <c r="D2047" s="28"/>
      <c r="E2047" s="28"/>
      <c r="F2047" s="28"/>
      <c r="G2047" s="194"/>
      <c r="H2047" s="239"/>
      <c r="I2047" s="228"/>
      <c r="J2047" s="3"/>
    </row>
    <row r="2048" spans="1:10" ht="15.6" hidden="1" customHeight="1" x14ac:dyDescent="0.25">
      <c r="A2048" s="239"/>
      <c r="B2048" s="269" t="s">
        <v>213</v>
      </c>
      <c r="C2048" s="272"/>
      <c r="D2048" s="272"/>
      <c r="E2048" s="272"/>
      <c r="F2048" s="272"/>
      <c r="G2048" s="272"/>
      <c r="H2048" s="239"/>
      <c r="I2048" s="228"/>
      <c r="J2048" s="3"/>
    </row>
    <row r="2049" spans="1:10" ht="15.6" hidden="1" customHeight="1" x14ac:dyDescent="0.25">
      <c r="A2049" s="239"/>
      <c r="B2049" s="73">
        <v>390.04</v>
      </c>
      <c r="C2049" s="272" t="s">
        <v>82</v>
      </c>
      <c r="D2049" s="272"/>
      <c r="E2049" s="272"/>
      <c r="F2049" s="272"/>
      <c r="G2049" s="272"/>
      <c r="H2049" s="239"/>
      <c r="I2049" s="228"/>
      <c r="J2049" s="3"/>
    </row>
    <row r="2050" spans="1:10" ht="15.6" hidden="1" customHeight="1" x14ac:dyDescent="0.25">
      <c r="A2050" s="239"/>
      <c r="B2050" s="276"/>
      <c r="C2050" s="277"/>
      <c r="D2050" s="277"/>
      <c r="E2050" s="277"/>
      <c r="F2050" s="277"/>
      <c r="G2050" s="277"/>
      <c r="H2050" s="239"/>
      <c r="I2050" s="228"/>
      <c r="J2050" s="3"/>
    </row>
    <row r="2051" spans="1:10" ht="15.6" hidden="1" customHeight="1" x14ac:dyDescent="0.25">
      <c r="A2051" s="239"/>
      <c r="B2051" s="199" t="s">
        <v>257</v>
      </c>
      <c r="C2051" s="200"/>
      <c r="D2051" s="275"/>
      <c r="E2051" s="275"/>
      <c r="F2051" s="275"/>
      <c r="G2051" s="230"/>
      <c r="H2051" s="239"/>
      <c r="I2051" s="228"/>
      <c r="J2051" s="3"/>
    </row>
    <row r="2052" spans="1:10" ht="15.6" hidden="1" customHeight="1" x14ac:dyDescent="0.25">
      <c r="A2052" s="239"/>
      <c r="B2052" s="498" t="s">
        <v>64</v>
      </c>
      <c r="C2052" s="499"/>
      <c r="D2052" s="275"/>
      <c r="E2052" s="275"/>
      <c r="F2052" s="275"/>
      <c r="G2052" s="275"/>
      <c r="H2052" s="239"/>
      <c r="I2052" s="228"/>
      <c r="J2052" s="3"/>
    </row>
    <row r="2053" spans="1:10" ht="15.6" hidden="1" customHeight="1" x14ac:dyDescent="0.25">
      <c r="A2053" s="239"/>
      <c r="B2053" s="27" t="s">
        <v>232</v>
      </c>
      <c r="C2053" s="28"/>
      <c r="D2053" s="28"/>
      <c r="E2053" s="28"/>
      <c r="F2053" s="28"/>
      <c r="G2053" s="194"/>
      <c r="H2053" s="239"/>
      <c r="I2053" s="228"/>
      <c r="J2053" s="3"/>
    </row>
    <row r="2054" spans="1:10" ht="15.6" hidden="1" customHeight="1" x14ac:dyDescent="0.25">
      <c r="A2054" s="239"/>
      <c r="B2054" s="269" t="s">
        <v>213</v>
      </c>
      <c r="C2054" s="272"/>
      <c r="D2054" s="272"/>
      <c r="E2054" s="272"/>
      <c r="F2054" s="272"/>
      <c r="G2054" s="272"/>
      <c r="H2054" s="239"/>
      <c r="I2054" s="228"/>
      <c r="J2054" s="3"/>
    </row>
    <row r="2055" spans="1:10" ht="15.6" hidden="1" customHeight="1" x14ac:dyDescent="0.25">
      <c r="A2055" s="239"/>
      <c r="B2055" s="73">
        <v>145.15</v>
      </c>
      <c r="C2055" s="272" t="s">
        <v>82</v>
      </c>
      <c r="D2055" s="272"/>
      <c r="E2055" s="272"/>
      <c r="F2055" s="272"/>
      <c r="G2055" s="272"/>
      <c r="H2055" s="239"/>
      <c r="I2055" s="228"/>
      <c r="J2055" s="3"/>
    </row>
    <row r="2056" spans="1:10" ht="15.6" hidden="1" customHeight="1" x14ac:dyDescent="0.25">
      <c r="A2056" s="239"/>
      <c r="B2056" s="276"/>
      <c r="C2056" s="277"/>
      <c r="D2056" s="277"/>
      <c r="E2056" s="277"/>
      <c r="F2056" s="277"/>
      <c r="G2056" s="277"/>
      <c r="H2056" s="239"/>
      <c r="I2056" s="228"/>
      <c r="J2056" s="3"/>
    </row>
    <row r="2057" spans="1:10" ht="15.6" hidden="1" customHeight="1" x14ac:dyDescent="0.25">
      <c r="A2057" s="239"/>
      <c r="B2057" s="443" t="s">
        <v>271</v>
      </c>
      <c r="C2057" s="444"/>
      <c r="D2057" s="277"/>
      <c r="E2057" s="277"/>
      <c r="F2057" s="277"/>
      <c r="G2057" s="277"/>
      <c r="H2057" s="239"/>
      <c r="I2057" s="228"/>
      <c r="J2057" s="3"/>
    </row>
    <row r="2058" spans="1:10" ht="15.6" hidden="1" customHeight="1" x14ac:dyDescent="0.25">
      <c r="A2058" s="239"/>
      <c r="B2058" s="27" t="s">
        <v>233</v>
      </c>
      <c r="C2058" s="28"/>
      <c r="D2058" s="28"/>
      <c r="E2058" s="28"/>
      <c r="F2058" s="28"/>
      <c r="G2058" s="194"/>
      <c r="H2058" s="239"/>
      <c r="I2058" s="228"/>
      <c r="J2058" s="3"/>
    </row>
    <row r="2059" spans="1:10" ht="15.6" hidden="1" customHeight="1" x14ac:dyDescent="0.25">
      <c r="A2059" s="239"/>
      <c r="B2059" s="269" t="s">
        <v>213</v>
      </c>
      <c r="C2059" s="272"/>
      <c r="D2059" s="277"/>
      <c r="E2059" s="277"/>
      <c r="F2059" s="277"/>
      <c r="G2059" s="277"/>
      <c r="H2059" s="239"/>
      <c r="I2059" s="228"/>
      <c r="J2059" s="3"/>
    </row>
    <row r="2060" spans="1:10" ht="15.6" hidden="1" customHeight="1" x14ac:dyDescent="0.25">
      <c r="A2060" s="239"/>
      <c r="B2060" s="73">
        <v>15</v>
      </c>
      <c r="C2060" s="272" t="s">
        <v>82</v>
      </c>
      <c r="D2060" s="277"/>
      <c r="E2060" s="277"/>
      <c r="F2060" s="277"/>
      <c r="G2060" s="277"/>
      <c r="H2060" s="239"/>
      <c r="I2060" s="228"/>
      <c r="J2060" s="3"/>
    </row>
    <row r="2061" spans="1:10" ht="15.6" hidden="1" customHeight="1" x14ac:dyDescent="0.25">
      <c r="A2061" s="239"/>
      <c r="B2061" s="276"/>
      <c r="C2061" s="277"/>
      <c r="D2061" s="277"/>
      <c r="E2061" s="277"/>
      <c r="F2061" s="277"/>
      <c r="G2061" s="277"/>
      <c r="H2061" s="239"/>
      <c r="I2061" s="228"/>
      <c r="J2061" s="3"/>
    </row>
    <row r="2062" spans="1:10" ht="15.6" hidden="1" customHeight="1" x14ac:dyDescent="0.25">
      <c r="A2062" s="239"/>
      <c r="B2062" s="498" t="s">
        <v>218</v>
      </c>
      <c r="C2062" s="499"/>
      <c r="D2062" s="275"/>
      <c r="E2062" s="275"/>
      <c r="F2062" s="275"/>
      <c r="G2062" s="230"/>
      <c r="H2062" s="239"/>
      <c r="I2062" s="228"/>
      <c r="J2062" s="3"/>
    </row>
    <row r="2063" spans="1:10" ht="15.6" hidden="1" customHeight="1" x14ac:dyDescent="0.25">
      <c r="A2063" s="239"/>
      <c r="B2063" s="27" t="s">
        <v>234</v>
      </c>
      <c r="C2063" s="28"/>
      <c r="D2063" s="28"/>
      <c r="E2063" s="28"/>
      <c r="F2063" s="28"/>
      <c r="G2063" s="194"/>
      <c r="H2063" s="239"/>
      <c r="I2063" s="228"/>
      <c r="J2063" s="3"/>
    </row>
    <row r="2064" spans="1:10" ht="15.6" hidden="1" customHeight="1" x14ac:dyDescent="0.25">
      <c r="A2064" s="239"/>
      <c r="B2064" s="269" t="s">
        <v>213</v>
      </c>
      <c r="C2064" s="272"/>
      <c r="D2064" s="272"/>
      <c r="E2064" s="272"/>
      <c r="F2064" s="272"/>
      <c r="G2064" s="272"/>
      <c r="H2064" s="239"/>
      <c r="I2064" s="228"/>
      <c r="J2064" s="3"/>
    </row>
    <row r="2065" spans="1:10" ht="15.6" hidden="1" customHeight="1" x14ac:dyDescent="0.25">
      <c r="A2065" s="239"/>
      <c r="B2065" s="73">
        <v>195.16</v>
      </c>
      <c r="C2065" s="272" t="s">
        <v>82</v>
      </c>
      <c r="D2065" s="272"/>
      <c r="E2065" s="272"/>
      <c r="F2065" s="272"/>
      <c r="G2065" s="272"/>
      <c r="H2065" s="239"/>
      <c r="I2065" s="228"/>
      <c r="J2065" s="3"/>
    </row>
    <row r="2066" spans="1:10" ht="15.6" hidden="1" customHeight="1" x14ac:dyDescent="0.25">
      <c r="A2066" s="239"/>
      <c r="B2066" s="276"/>
      <c r="C2066" s="277"/>
      <c r="D2066" s="277"/>
      <c r="E2066" s="277"/>
      <c r="F2066" s="277"/>
      <c r="G2066" s="277"/>
      <c r="H2066" s="239"/>
      <c r="I2066" s="228"/>
      <c r="J2066" s="3"/>
    </row>
    <row r="2067" spans="1:10" ht="15.6" hidden="1" customHeight="1" x14ac:dyDescent="0.25">
      <c r="A2067" s="239"/>
      <c r="B2067" s="199" t="s">
        <v>260</v>
      </c>
      <c r="C2067" s="193"/>
      <c r="D2067" s="275"/>
      <c r="E2067" s="275"/>
      <c r="F2067" s="275"/>
      <c r="G2067" s="230"/>
      <c r="H2067" s="239"/>
      <c r="I2067" s="228"/>
      <c r="J2067" s="3"/>
    </row>
    <row r="2068" spans="1:10" ht="15.6" hidden="1" customHeight="1" x14ac:dyDescent="0.25">
      <c r="A2068" s="239"/>
      <c r="B2068" s="199" t="s">
        <v>62</v>
      </c>
      <c r="C2068" s="193"/>
      <c r="D2068" s="275"/>
      <c r="E2068" s="275"/>
      <c r="F2068" s="275"/>
      <c r="G2068" s="275"/>
      <c r="H2068" s="239"/>
      <c r="I2068" s="228"/>
      <c r="J2068" s="3"/>
    </row>
    <row r="2069" spans="1:10" ht="15.6" hidden="1" customHeight="1" x14ac:dyDescent="0.25">
      <c r="A2069" s="239"/>
      <c r="B2069" s="27" t="s">
        <v>261</v>
      </c>
      <c r="C2069" s="28"/>
      <c r="D2069" s="28"/>
      <c r="E2069" s="28"/>
      <c r="F2069" s="28"/>
      <c r="G2069" s="194"/>
      <c r="H2069" s="239"/>
      <c r="I2069" s="228"/>
      <c r="J2069" s="3"/>
    </row>
    <row r="2070" spans="1:10" ht="15.6" hidden="1" customHeight="1" x14ac:dyDescent="0.25">
      <c r="A2070" s="239"/>
      <c r="B2070" s="269" t="s">
        <v>213</v>
      </c>
      <c r="C2070" s="272"/>
      <c r="D2070" s="272"/>
      <c r="E2070" s="272"/>
      <c r="F2070" s="272"/>
      <c r="G2070" s="272"/>
      <c r="H2070" s="239"/>
      <c r="I2070" s="228"/>
      <c r="J2070" s="3"/>
    </row>
    <row r="2071" spans="1:10" ht="15.6" hidden="1" customHeight="1" x14ac:dyDescent="0.25">
      <c r="A2071" s="239"/>
      <c r="B2071" s="73">
        <v>80</v>
      </c>
      <c r="C2071" s="272" t="s">
        <v>82</v>
      </c>
      <c r="D2071" s="272"/>
      <c r="E2071" s="272"/>
      <c r="F2071" s="272"/>
      <c r="G2071" s="272"/>
      <c r="H2071" s="239"/>
      <c r="I2071" s="228"/>
      <c r="J2071" s="3"/>
    </row>
    <row r="2072" spans="1:10" ht="15.6" hidden="1" customHeight="1" x14ac:dyDescent="0.25">
      <c r="A2072" s="239"/>
      <c r="B2072" s="73"/>
      <c r="C2072" s="272"/>
      <c r="D2072" s="272"/>
      <c r="E2072" s="272"/>
      <c r="F2072" s="272"/>
      <c r="G2072" s="272"/>
      <c r="H2072" s="239"/>
      <c r="I2072" s="228"/>
      <c r="J2072" s="3"/>
    </row>
    <row r="2073" spans="1:10" ht="15.6" hidden="1" customHeight="1" x14ac:dyDescent="0.25">
      <c r="A2073" s="239"/>
      <c r="B2073" s="40" t="s">
        <v>272</v>
      </c>
      <c r="C2073" s="190"/>
      <c r="D2073" s="277"/>
      <c r="E2073" s="277"/>
      <c r="F2073" s="277"/>
      <c r="G2073" s="277"/>
      <c r="H2073" s="239"/>
      <c r="I2073" s="228"/>
      <c r="J2073" s="3"/>
    </row>
    <row r="2074" spans="1:10" ht="15.6" hidden="1" customHeight="1" x14ac:dyDescent="0.25">
      <c r="A2074" s="239"/>
      <c r="B2074" s="269" t="s">
        <v>213</v>
      </c>
      <c r="C2074" s="272"/>
      <c r="D2074" s="277"/>
      <c r="E2074" s="277"/>
      <c r="F2074" s="277"/>
      <c r="G2074" s="277"/>
      <c r="H2074" s="239"/>
      <c r="I2074" s="228"/>
      <c r="J2074" s="3"/>
    </row>
    <row r="2075" spans="1:10" ht="15.6" hidden="1" customHeight="1" x14ac:dyDescent="0.25">
      <c r="A2075" s="239"/>
      <c r="B2075" s="73">
        <v>21.2</v>
      </c>
      <c r="C2075" s="272" t="s">
        <v>82</v>
      </c>
      <c r="D2075" s="277"/>
      <c r="E2075" s="277"/>
      <c r="F2075" s="277"/>
      <c r="G2075" s="277"/>
      <c r="H2075" s="239"/>
      <c r="I2075" s="228"/>
      <c r="J2075" s="3"/>
    </row>
    <row r="2076" spans="1:10" ht="15.6" hidden="1" customHeight="1" x14ac:dyDescent="0.25">
      <c r="A2076" s="239"/>
      <c r="B2076" s="73"/>
      <c r="C2076" s="272"/>
      <c r="D2076" s="272"/>
      <c r="E2076" s="272"/>
      <c r="F2076" s="272"/>
      <c r="G2076" s="272"/>
      <c r="H2076" s="239"/>
      <c r="I2076" s="228"/>
      <c r="J2076" s="3"/>
    </row>
    <row r="2077" spans="1:10" ht="15.6" hidden="1" customHeight="1" x14ac:dyDescent="0.25">
      <c r="A2077" s="239"/>
      <c r="B2077" s="498" t="s">
        <v>218</v>
      </c>
      <c r="C2077" s="499"/>
      <c r="D2077" s="275"/>
      <c r="E2077" s="275"/>
      <c r="F2077" s="275"/>
      <c r="G2077" s="230"/>
      <c r="H2077" s="239"/>
      <c r="I2077" s="228"/>
      <c r="J2077" s="3"/>
    </row>
    <row r="2078" spans="1:10" ht="15.6" hidden="1" customHeight="1" x14ac:dyDescent="0.25">
      <c r="A2078" s="239"/>
      <c r="B2078" s="27" t="s">
        <v>236</v>
      </c>
      <c r="C2078" s="28"/>
      <c r="D2078" s="28"/>
      <c r="E2078" s="28"/>
      <c r="F2078" s="28"/>
      <c r="G2078" s="194"/>
      <c r="H2078" s="239"/>
      <c r="I2078" s="228"/>
      <c r="J2078" s="3"/>
    </row>
    <row r="2079" spans="1:10" ht="15.6" hidden="1" customHeight="1" x14ac:dyDescent="0.25">
      <c r="A2079" s="239"/>
      <c r="B2079" s="269" t="s">
        <v>213</v>
      </c>
      <c r="C2079" s="272"/>
      <c r="D2079" s="272"/>
      <c r="E2079" s="272"/>
      <c r="F2079" s="272"/>
      <c r="G2079" s="272"/>
      <c r="H2079" s="239"/>
      <c r="I2079" s="228"/>
      <c r="J2079" s="3"/>
    </row>
    <row r="2080" spans="1:10" ht="15.6" hidden="1" customHeight="1" x14ac:dyDescent="0.25">
      <c r="A2080" s="239"/>
      <c r="B2080" s="73">
        <v>188.16</v>
      </c>
      <c r="C2080" s="272" t="s">
        <v>82</v>
      </c>
      <c r="D2080" s="272"/>
      <c r="E2080" s="272"/>
      <c r="F2080" s="272"/>
      <c r="G2080" s="272"/>
      <c r="H2080" s="239"/>
      <c r="I2080" s="228"/>
      <c r="J2080" s="3"/>
    </row>
    <row r="2081" spans="1:10" ht="15.6" hidden="1" customHeight="1" x14ac:dyDescent="0.25">
      <c r="A2081" s="239"/>
      <c r="B2081" s="73"/>
      <c r="C2081" s="272"/>
      <c r="D2081" s="272"/>
      <c r="E2081" s="272"/>
      <c r="F2081" s="272"/>
      <c r="G2081" s="272"/>
      <c r="H2081" s="239"/>
      <c r="I2081" s="228"/>
      <c r="J2081" s="3"/>
    </row>
    <row r="2082" spans="1:10" ht="15.6" hidden="1" customHeight="1" x14ac:dyDescent="0.25">
      <c r="A2082" s="239"/>
      <c r="B2082" s="40" t="s">
        <v>273</v>
      </c>
      <c r="C2082" s="41"/>
      <c r="D2082" s="277"/>
      <c r="E2082" s="277"/>
      <c r="F2082" s="277"/>
      <c r="G2082" s="277"/>
      <c r="H2082" s="239"/>
      <c r="I2082" s="228"/>
      <c r="J2082" s="3"/>
    </row>
    <row r="2083" spans="1:10" ht="15.6" hidden="1" customHeight="1" x14ac:dyDescent="0.25">
      <c r="A2083" s="239"/>
      <c r="B2083" s="27" t="s">
        <v>237</v>
      </c>
      <c r="C2083" s="28"/>
      <c r="D2083" s="28"/>
      <c r="E2083" s="28"/>
      <c r="F2083" s="28"/>
      <c r="G2083" s="194"/>
      <c r="H2083" s="239"/>
      <c r="I2083" s="228"/>
      <c r="J2083" s="3"/>
    </row>
    <row r="2084" spans="1:10" ht="15.6" hidden="1" customHeight="1" x14ac:dyDescent="0.25">
      <c r="A2084" s="239"/>
      <c r="B2084" s="269" t="s">
        <v>213</v>
      </c>
      <c r="C2084" s="272"/>
      <c r="D2084" s="277"/>
      <c r="E2084" s="277"/>
      <c r="F2084" s="277"/>
      <c r="G2084" s="277"/>
      <c r="H2084" s="239"/>
      <c r="I2084" s="228"/>
      <c r="J2084" s="3"/>
    </row>
    <row r="2085" spans="1:10" ht="15.6" hidden="1" customHeight="1" x14ac:dyDescent="0.25">
      <c r="A2085" s="239"/>
      <c r="B2085" s="73">
        <v>32.08</v>
      </c>
      <c r="C2085" s="272" t="s">
        <v>82</v>
      </c>
      <c r="D2085" s="277"/>
      <c r="E2085" s="277"/>
      <c r="F2085" s="277"/>
      <c r="G2085" s="277"/>
      <c r="H2085" s="239"/>
      <c r="I2085" s="228"/>
      <c r="J2085" s="3"/>
    </row>
    <row r="2086" spans="1:10" ht="15.6" hidden="1" customHeight="1" x14ac:dyDescent="0.25">
      <c r="A2086" s="239"/>
      <c r="B2086" s="73"/>
      <c r="C2086" s="272"/>
      <c r="D2086" s="272"/>
      <c r="E2086" s="272"/>
      <c r="F2086" s="272"/>
      <c r="G2086" s="272"/>
      <c r="H2086" s="239"/>
      <c r="I2086" s="228"/>
      <c r="J2086" s="3"/>
    </row>
    <row r="2087" spans="1:10" ht="15.6" hidden="1" customHeight="1" x14ac:dyDescent="0.25">
      <c r="A2087" s="239"/>
      <c r="B2087" s="73"/>
      <c r="C2087" s="272"/>
      <c r="D2087" s="272"/>
      <c r="E2087" s="272"/>
      <c r="F2087" s="272"/>
      <c r="G2087" s="272"/>
      <c r="H2087" s="239"/>
      <c r="I2087" s="228"/>
      <c r="J2087" s="3"/>
    </row>
    <row r="2088" spans="1:10" ht="15.6" hidden="1" customHeight="1" x14ac:dyDescent="0.25">
      <c r="A2088" s="239"/>
      <c r="B2088" s="195" t="s">
        <v>238</v>
      </c>
      <c r="C2088" s="196"/>
      <c r="D2088" s="158">
        <f>B2030+B2034+B2039+B2044+B2049+B2055+B2060+B2065+B2071+B2075+B2080+B2085</f>
        <v>1414.78</v>
      </c>
      <c r="E2088" s="197" t="s">
        <v>82</v>
      </c>
      <c r="F2088" s="272"/>
      <c r="G2088" s="272"/>
      <c r="H2088" s="239"/>
      <c r="I2088" s="228"/>
      <c r="J2088" s="3"/>
    </row>
    <row r="2089" spans="1:10" ht="15" hidden="1" customHeight="1" x14ac:dyDescent="0.25">
      <c r="A2089" s="239"/>
      <c r="B2089" s="191"/>
      <c r="C2089" s="192"/>
      <c r="D2089" s="260"/>
      <c r="E2089" s="272"/>
      <c r="F2089" s="272"/>
      <c r="G2089" s="272"/>
      <c r="H2089" s="239"/>
      <c r="I2089" s="228"/>
      <c r="J2089" s="3"/>
    </row>
    <row r="2090" spans="1:10" ht="48" hidden="1" customHeight="1" x14ac:dyDescent="0.25">
      <c r="A2090" s="280" t="s">
        <v>244</v>
      </c>
      <c r="B2090" s="469" t="s">
        <v>239</v>
      </c>
      <c r="C2090" s="469"/>
      <c r="D2090" s="469"/>
      <c r="E2090" s="469"/>
      <c r="F2090" s="469"/>
      <c r="G2090" s="469"/>
      <c r="H2090" s="280" t="s">
        <v>90</v>
      </c>
      <c r="I2090" s="238">
        <v>0</v>
      </c>
      <c r="J2090" s="3"/>
    </row>
    <row r="2091" spans="1:10" ht="15.6" hidden="1" customHeight="1" x14ac:dyDescent="0.25">
      <c r="A2091" s="239"/>
      <c r="B2091" s="191"/>
      <c r="C2091" s="192"/>
      <c r="D2091" s="260"/>
      <c r="E2091" s="272"/>
      <c r="F2091" s="272"/>
      <c r="G2091" s="272"/>
      <c r="H2091" s="239"/>
      <c r="I2091" s="228"/>
      <c r="J2091" s="3"/>
    </row>
    <row r="2092" spans="1:10" ht="15.6" hidden="1" customHeight="1" x14ac:dyDescent="0.25">
      <c r="A2092" s="239"/>
      <c r="B2092" s="502" t="s">
        <v>263</v>
      </c>
      <c r="C2092" s="503"/>
      <c r="D2092" s="503"/>
      <c r="E2092" s="503"/>
      <c r="F2092" s="503"/>
      <c r="G2092" s="504"/>
      <c r="H2092" s="239"/>
      <c r="I2092" s="228"/>
      <c r="J2092" s="3"/>
    </row>
    <row r="2093" spans="1:10" ht="15.6" hidden="1" customHeight="1" x14ac:dyDescent="0.25">
      <c r="A2093" s="239"/>
      <c r="B2093" s="191"/>
      <c r="C2093" s="192"/>
      <c r="D2093" s="260"/>
      <c r="E2093" s="272"/>
      <c r="F2093" s="272"/>
      <c r="G2093" s="272"/>
      <c r="H2093" s="239"/>
      <c r="I2093" s="228"/>
      <c r="J2093" s="3"/>
    </row>
    <row r="2094" spans="1:10" ht="15.6" hidden="1" customHeight="1" x14ac:dyDescent="0.25">
      <c r="A2094" s="239"/>
      <c r="B2094" s="63">
        <v>19</v>
      </c>
      <c r="C2094" s="192" t="s">
        <v>262</v>
      </c>
      <c r="D2094" s="260"/>
      <c r="E2094" s="272"/>
      <c r="F2094" s="272"/>
      <c r="G2094" s="272"/>
      <c r="H2094" s="239"/>
      <c r="I2094" s="228"/>
      <c r="J2094" s="3"/>
    </row>
    <row r="2095" spans="1:10" ht="15.6" hidden="1" customHeight="1" x14ac:dyDescent="0.25">
      <c r="A2095" s="239"/>
      <c r="B2095" s="73"/>
      <c r="C2095" s="109"/>
      <c r="D2095" s="260"/>
      <c r="E2095" s="272"/>
      <c r="F2095" s="272"/>
      <c r="G2095" s="272"/>
      <c r="H2095" s="239"/>
      <c r="I2095" s="228"/>
      <c r="J2095" s="3"/>
    </row>
    <row r="2096" spans="1:10" ht="23.25" hidden="1" customHeight="1" x14ac:dyDescent="0.25">
      <c r="A2096" s="280" t="s">
        <v>101</v>
      </c>
      <c r="B2096" s="469" t="s">
        <v>102</v>
      </c>
      <c r="C2096" s="469"/>
      <c r="D2096" s="469"/>
      <c r="E2096" s="469"/>
      <c r="F2096" s="469"/>
      <c r="G2096" s="469"/>
      <c r="H2096" s="469"/>
      <c r="I2096" s="469"/>
      <c r="J2096" s="3"/>
    </row>
    <row r="2097" spans="1:10" ht="15.75" hidden="1" x14ac:dyDescent="0.25">
      <c r="A2097" s="239"/>
      <c r="B2097" s="467"/>
      <c r="C2097" s="467"/>
      <c r="D2097" s="467"/>
      <c r="E2097" s="467"/>
      <c r="F2097" s="467"/>
      <c r="G2097" s="467"/>
      <c r="H2097" s="239"/>
      <c r="I2097" s="274"/>
      <c r="J2097" s="3"/>
    </row>
    <row r="2098" spans="1:10" ht="23.25" hidden="1" customHeight="1" x14ac:dyDescent="0.25">
      <c r="A2098" s="280" t="s">
        <v>103</v>
      </c>
      <c r="B2098" s="468" t="s">
        <v>104</v>
      </c>
      <c r="C2098" s="468"/>
      <c r="D2098" s="468"/>
      <c r="E2098" s="468"/>
      <c r="F2098" s="468"/>
      <c r="G2098" s="468"/>
      <c r="H2098" s="280" t="s">
        <v>40</v>
      </c>
      <c r="I2098" s="238">
        <v>0</v>
      </c>
      <c r="J2098" s="3"/>
    </row>
    <row r="2099" spans="1:10" ht="15.75" hidden="1" x14ac:dyDescent="0.25">
      <c r="A2099" s="239"/>
      <c r="B2099" s="98"/>
      <c r="C2099" s="99"/>
      <c r="D2099" s="99"/>
      <c r="E2099" s="99"/>
      <c r="F2099" s="99"/>
      <c r="G2099" s="100"/>
      <c r="H2099" s="239"/>
      <c r="I2099" s="274"/>
      <c r="J2099" s="3"/>
    </row>
    <row r="2100" spans="1:10" ht="15.75" hidden="1" x14ac:dyDescent="0.25">
      <c r="A2100" s="15"/>
      <c r="B2100" s="132" t="s">
        <v>105</v>
      </c>
      <c r="C2100" s="30">
        <v>3300</v>
      </c>
      <c r="D2100" s="29" t="s">
        <v>40</v>
      </c>
      <c r="E2100" s="99"/>
      <c r="F2100" s="99"/>
      <c r="G2100" s="100"/>
      <c r="H2100" s="15"/>
      <c r="I2100" s="120"/>
      <c r="J2100" s="3"/>
    </row>
    <row r="2101" spans="1:10" ht="15.75" hidden="1" x14ac:dyDescent="0.25">
      <c r="A2101" s="15"/>
      <c r="B2101" s="98"/>
      <c r="C2101" s="99"/>
      <c r="D2101" s="99"/>
      <c r="E2101" s="99"/>
      <c r="F2101" s="99"/>
      <c r="G2101" s="100"/>
      <c r="H2101" s="15"/>
      <c r="I2101" s="120"/>
      <c r="J2101" s="3"/>
    </row>
    <row r="2102" spans="1:10" ht="15.75" hidden="1" x14ac:dyDescent="0.25">
      <c r="A2102" s="15"/>
      <c r="B2102" s="98" t="s">
        <v>106</v>
      </c>
      <c r="C2102" s="99"/>
      <c r="D2102" s="101">
        <f>C2100</f>
        <v>3300</v>
      </c>
      <c r="E2102" s="99" t="s">
        <v>40</v>
      </c>
      <c r="F2102" s="99"/>
      <c r="G2102" s="100"/>
      <c r="H2102" s="15"/>
      <c r="I2102" s="120"/>
      <c r="J2102" s="3"/>
    </row>
    <row r="2103" spans="1:10" ht="22.5" customHeight="1" x14ac:dyDescent="0.25">
      <c r="A2103" s="377"/>
      <c r="B2103" s="521" t="s">
        <v>400</v>
      </c>
      <c r="C2103" s="522"/>
      <c r="D2103" s="522"/>
      <c r="E2103" s="522"/>
      <c r="F2103" s="522"/>
      <c r="G2103" s="522"/>
      <c r="H2103" s="377"/>
      <c r="I2103" s="378"/>
      <c r="J2103" s="3"/>
    </row>
    <row r="2104" spans="1:10" ht="15.75" x14ac:dyDescent="0.25">
      <c r="A2104" s="239"/>
      <c r="B2104" s="98"/>
      <c r="C2104" s="99"/>
      <c r="D2104" s="101"/>
      <c r="E2104" s="99"/>
      <c r="F2104" s="99"/>
      <c r="G2104" s="100"/>
      <c r="H2104" s="239"/>
      <c r="I2104" s="274"/>
    </row>
    <row r="2105" spans="1:10" ht="22.5" customHeight="1" x14ac:dyDescent="0.25">
      <c r="A2105" s="377" t="s">
        <v>98</v>
      </c>
      <c r="B2105" s="521" t="s">
        <v>401</v>
      </c>
      <c r="C2105" s="522"/>
      <c r="D2105" s="522"/>
      <c r="E2105" s="522"/>
      <c r="F2105" s="522"/>
      <c r="G2105" s="522"/>
      <c r="H2105" s="377"/>
      <c r="I2105" s="378"/>
    </row>
    <row r="2106" spans="1:10" ht="15.75" x14ac:dyDescent="0.25">
      <c r="A2106" s="239"/>
      <c r="B2106" s="98"/>
      <c r="C2106" s="99"/>
      <c r="D2106" s="101"/>
      <c r="E2106" s="99"/>
      <c r="F2106" s="99"/>
      <c r="G2106" s="100"/>
      <c r="H2106" s="239"/>
      <c r="I2106" s="274"/>
    </row>
    <row r="2107" spans="1:10" ht="22.5" customHeight="1" x14ac:dyDescent="0.25">
      <c r="A2107" s="377" t="s">
        <v>402</v>
      </c>
      <c r="B2107" s="521" t="s">
        <v>403</v>
      </c>
      <c r="C2107" s="522"/>
      <c r="D2107" s="522"/>
      <c r="E2107" s="522"/>
      <c r="F2107" s="522"/>
      <c r="G2107" s="522"/>
      <c r="H2107" s="377" t="s">
        <v>22</v>
      </c>
      <c r="I2107" s="378">
        <f>F2117</f>
        <v>5443.16</v>
      </c>
    </row>
    <row r="2108" spans="1:10" ht="15.75" x14ac:dyDescent="0.25">
      <c r="A2108" s="239"/>
      <c r="B2108" s="98"/>
      <c r="C2108" s="99"/>
      <c r="D2108" s="101"/>
      <c r="E2108" s="99"/>
      <c r="F2108" s="99"/>
      <c r="G2108" s="100"/>
      <c r="H2108" s="239"/>
      <c r="I2108" s="274"/>
    </row>
    <row r="2109" spans="1:10" ht="15.75" customHeight="1" x14ac:dyDescent="0.25">
      <c r="A2109" s="239"/>
      <c r="B2109" s="422" t="s">
        <v>404</v>
      </c>
      <c r="C2109" s="423"/>
      <c r="D2109" s="423"/>
      <c r="E2109" s="423"/>
      <c r="F2109" s="423"/>
      <c r="G2109" s="424"/>
      <c r="H2109" s="239"/>
      <c r="I2109" s="274"/>
    </row>
    <row r="2110" spans="1:10" ht="15.75" x14ac:dyDescent="0.25">
      <c r="A2110" s="239"/>
      <c r="B2110" s="242"/>
      <c r="C2110" s="242"/>
      <c r="D2110" s="320">
        <v>5443.16</v>
      </c>
      <c r="E2110" s="318" t="s">
        <v>22</v>
      </c>
      <c r="F2110" s="242"/>
      <c r="G2110" s="242"/>
      <c r="H2110" s="239"/>
      <c r="I2110" s="274"/>
    </row>
    <row r="2111" spans="1:10" ht="15.75" x14ac:dyDescent="0.25">
      <c r="A2111" s="239"/>
      <c r="B2111" s="303"/>
      <c r="C2111" s="304"/>
      <c r="D2111" s="304"/>
      <c r="E2111" s="304"/>
      <c r="F2111" s="304"/>
      <c r="G2111" s="305"/>
      <c r="H2111" s="239"/>
      <c r="I2111" s="274"/>
    </row>
    <row r="2112" spans="1:10" ht="15.75" customHeight="1" x14ac:dyDescent="0.25">
      <c r="A2112" s="239"/>
      <c r="B2112" s="425" t="s">
        <v>30</v>
      </c>
      <c r="C2112" s="425"/>
      <c r="D2112" s="425"/>
      <c r="E2112" s="306">
        <v>0</v>
      </c>
      <c r="F2112" s="307" t="s">
        <v>22</v>
      </c>
      <c r="G2112" s="308"/>
      <c r="H2112" s="239"/>
      <c r="I2112" s="274"/>
    </row>
    <row r="2113" spans="1:9" s="236" customFormat="1" ht="15.75" customHeight="1" x14ac:dyDescent="0.25">
      <c r="A2113" s="239"/>
      <c r="B2113" s="426"/>
      <c r="C2113" s="426"/>
      <c r="D2113" s="426"/>
      <c r="E2113" s="426"/>
      <c r="F2113" s="426"/>
      <c r="G2113" s="426"/>
      <c r="H2113" s="239"/>
      <c r="I2113" s="274"/>
    </row>
    <row r="2114" spans="1:9" s="236" customFormat="1" ht="15.75" customHeight="1" x14ac:dyDescent="0.25">
      <c r="A2114" s="239"/>
      <c r="B2114" s="309" t="s">
        <v>17</v>
      </c>
      <c r="C2114" s="322"/>
      <c r="D2114" s="322"/>
      <c r="E2114" s="322"/>
      <c r="F2114" s="322"/>
      <c r="G2114" s="311"/>
      <c r="H2114" s="239"/>
      <c r="I2114" s="274"/>
    </row>
    <row r="2115" spans="1:9" s="236" customFormat="1" ht="15.75" customHeight="1" x14ac:dyDescent="0.25">
      <c r="A2115" s="239"/>
      <c r="B2115" s="312"/>
      <c r="C2115" s="313">
        <f>D2110</f>
        <v>5443.16</v>
      </c>
      <c r="D2115" s="314" t="s">
        <v>18</v>
      </c>
      <c r="E2115" s="313">
        <f>E2112</f>
        <v>0</v>
      </c>
      <c r="F2115" s="314" t="s">
        <v>19</v>
      </c>
      <c r="G2115" s="313">
        <f>C2115-E2115</f>
        <v>5443.16</v>
      </c>
      <c r="H2115" s="239"/>
      <c r="I2115" s="274"/>
    </row>
    <row r="2116" spans="1:9" s="236" customFormat="1" ht="15.75" customHeight="1" x14ac:dyDescent="0.25">
      <c r="A2116" s="239"/>
      <c r="B2116" s="312"/>
      <c r="C2116" s="315"/>
      <c r="D2116" s="315"/>
      <c r="E2116" s="315"/>
      <c r="F2116" s="315"/>
      <c r="G2116" s="316"/>
      <c r="H2116" s="239"/>
      <c r="I2116" s="274"/>
    </row>
    <row r="2117" spans="1:9" s="236" customFormat="1" ht="15.75" customHeight="1" x14ac:dyDescent="0.25">
      <c r="A2117" s="239"/>
      <c r="B2117" s="427" t="s">
        <v>417</v>
      </c>
      <c r="C2117" s="428"/>
      <c r="D2117" s="428"/>
      <c r="E2117" s="428"/>
      <c r="F2117" s="317">
        <f>G2115</f>
        <v>5443.16</v>
      </c>
      <c r="G2117" s="322" t="s">
        <v>22</v>
      </c>
      <c r="H2117" s="239"/>
      <c r="I2117" s="274"/>
    </row>
    <row r="2118" spans="1:9" s="236" customFormat="1" ht="15.75" customHeight="1" x14ac:dyDescent="0.25">
      <c r="A2118" s="239"/>
      <c r="B2118" s="98"/>
      <c r="C2118" s="99"/>
      <c r="D2118" s="101"/>
      <c r="E2118" s="99"/>
      <c r="F2118" s="99"/>
      <c r="G2118" s="100"/>
      <c r="H2118" s="239"/>
      <c r="I2118" s="274"/>
    </row>
    <row r="2119" spans="1:9" s="236" customFormat="1" ht="15.75" customHeight="1" x14ac:dyDescent="0.25">
      <c r="A2119" s="239"/>
      <c r="B2119" s="98"/>
      <c r="C2119" s="99"/>
      <c r="D2119" s="101"/>
      <c r="E2119" s="99"/>
      <c r="F2119" s="99"/>
      <c r="G2119" s="100"/>
      <c r="H2119" s="239"/>
      <c r="I2119" s="274"/>
    </row>
    <row r="2120" spans="1:9" s="236" customFormat="1" ht="15.75" customHeight="1" x14ac:dyDescent="0.25">
      <c r="A2120" s="239"/>
      <c r="B2120" s="98"/>
      <c r="C2120" s="99"/>
      <c r="D2120" s="101"/>
      <c r="E2120" s="99"/>
      <c r="F2120" s="99"/>
      <c r="G2120" s="100"/>
      <c r="H2120" s="239"/>
      <c r="I2120" s="274"/>
    </row>
    <row r="2121" spans="1:9" s="236" customFormat="1" ht="15.75" customHeight="1" x14ac:dyDescent="0.25">
      <c r="A2121" s="239"/>
      <c r="B2121" s="98"/>
      <c r="C2121" s="99"/>
      <c r="D2121" s="101"/>
      <c r="E2121" s="99"/>
      <c r="F2121" s="99"/>
      <c r="G2121" s="100"/>
      <c r="H2121" s="239"/>
      <c r="I2121" s="274"/>
    </row>
    <row r="2122" spans="1:9" s="236" customFormat="1" ht="15.75" customHeight="1" x14ac:dyDescent="0.25">
      <c r="A2122" s="239"/>
      <c r="B2122" s="98"/>
      <c r="C2122" s="99"/>
      <c r="D2122" s="101"/>
      <c r="E2122" s="99"/>
      <c r="F2122" s="99"/>
      <c r="G2122" s="100"/>
      <c r="H2122" s="239"/>
      <c r="I2122" s="274"/>
    </row>
    <row r="2123" spans="1:9" s="236" customFormat="1" ht="15.75" customHeight="1" x14ac:dyDescent="0.25">
      <c r="A2123" s="239"/>
      <c r="B2123" s="98"/>
      <c r="C2123" s="99"/>
      <c r="D2123" s="101"/>
      <c r="E2123" s="99"/>
      <c r="F2123" s="99"/>
      <c r="G2123" s="100"/>
      <c r="H2123" s="239"/>
      <c r="I2123" s="274"/>
    </row>
    <row r="2124" spans="1:9" s="236" customFormat="1" ht="15.75" customHeight="1" x14ac:dyDescent="0.25">
      <c r="A2124" s="239"/>
      <c r="B2124" s="98"/>
      <c r="C2124" s="99"/>
      <c r="D2124" s="101"/>
      <c r="E2124" s="99"/>
      <c r="F2124" s="99"/>
      <c r="G2124" s="100"/>
      <c r="H2124" s="239"/>
      <c r="I2124" s="274"/>
    </row>
    <row r="2125" spans="1:9" s="236" customFormat="1" ht="15.75" customHeight="1" x14ac:dyDescent="0.25">
      <c r="A2125" s="239"/>
      <c r="B2125" s="98"/>
      <c r="C2125" s="99"/>
      <c r="D2125" s="101"/>
      <c r="E2125" s="99"/>
      <c r="F2125" s="99"/>
      <c r="G2125" s="100"/>
      <c r="H2125" s="239"/>
      <c r="I2125" s="274"/>
    </row>
    <row r="2126" spans="1:9" s="236" customFormat="1" ht="15.75" customHeight="1" x14ac:dyDescent="0.25">
      <c r="A2126" s="239"/>
      <c r="B2126" s="98"/>
      <c r="C2126" s="99"/>
      <c r="D2126" s="101"/>
      <c r="E2126" s="99"/>
      <c r="F2126" s="99"/>
      <c r="G2126" s="100"/>
      <c r="H2126" s="239"/>
      <c r="I2126" s="274"/>
    </row>
    <row r="2127" spans="1:9" s="236" customFormat="1" ht="15.75" customHeight="1" x14ac:dyDescent="0.25">
      <c r="A2127" s="239"/>
      <c r="B2127" s="98"/>
      <c r="C2127" s="99"/>
      <c r="D2127" s="101"/>
      <c r="E2127" s="99"/>
      <c r="F2127" s="99"/>
      <c r="G2127" s="100"/>
      <c r="H2127" s="239"/>
      <c r="I2127" s="274"/>
    </row>
    <row r="2128" spans="1:9" s="236" customFormat="1" ht="15.75" customHeight="1" x14ac:dyDescent="0.25">
      <c r="A2128" s="239"/>
      <c r="B2128" s="98"/>
      <c r="C2128" s="99"/>
      <c r="D2128" s="101"/>
      <c r="E2128" s="99"/>
      <c r="F2128" s="99"/>
      <c r="G2128" s="100"/>
      <c r="H2128" s="239"/>
      <c r="I2128" s="274"/>
    </row>
    <row r="2129" spans="1:9" s="236" customFormat="1" ht="15.75" customHeight="1" x14ac:dyDescent="0.25">
      <c r="A2129" s="239"/>
      <c r="B2129" s="98"/>
      <c r="C2129" s="99"/>
      <c r="D2129" s="101"/>
      <c r="E2129" s="99"/>
      <c r="F2129" s="99"/>
      <c r="G2129" s="100"/>
      <c r="H2129" s="239"/>
      <c r="I2129" s="274"/>
    </row>
    <row r="2130" spans="1:9" s="236" customFormat="1" ht="15.75" customHeight="1" x14ac:dyDescent="0.25">
      <c r="A2130" s="239"/>
      <c r="B2130" s="98"/>
      <c r="C2130" s="99"/>
      <c r="D2130" s="101"/>
      <c r="E2130" s="99"/>
      <c r="F2130" s="99"/>
      <c r="G2130" s="100"/>
      <c r="H2130" s="239"/>
      <c r="I2130" s="274"/>
    </row>
    <row r="2131" spans="1:9" s="236" customFormat="1" ht="22.5" customHeight="1" x14ac:dyDescent="0.25">
      <c r="A2131" s="377" t="s">
        <v>418</v>
      </c>
      <c r="B2131" s="521" t="s">
        <v>419</v>
      </c>
      <c r="C2131" s="522"/>
      <c r="D2131" s="522"/>
      <c r="E2131" s="522"/>
      <c r="F2131" s="522"/>
      <c r="G2131" s="522"/>
      <c r="H2131" s="377" t="s">
        <v>82</v>
      </c>
      <c r="I2131" s="378">
        <f>F2141</f>
        <v>64</v>
      </c>
    </row>
    <row r="2132" spans="1:9" s="236" customFormat="1" ht="15.75" customHeight="1" x14ac:dyDescent="0.25">
      <c r="A2132" s="239"/>
      <c r="B2132" s="98"/>
      <c r="C2132" s="99"/>
      <c r="D2132" s="101"/>
      <c r="E2132" s="99"/>
      <c r="F2132" s="99"/>
      <c r="G2132" s="100"/>
      <c r="H2132" s="239"/>
      <c r="I2132" s="274"/>
    </row>
    <row r="2133" spans="1:9" s="236" customFormat="1" ht="15.75" customHeight="1" x14ac:dyDescent="0.25">
      <c r="A2133" s="239"/>
      <c r="B2133" s="422" t="s">
        <v>420</v>
      </c>
      <c r="C2133" s="423"/>
      <c r="D2133" s="423"/>
      <c r="E2133" s="423"/>
      <c r="F2133" s="423"/>
      <c r="G2133" s="424"/>
      <c r="H2133" s="239"/>
      <c r="I2133" s="274"/>
    </row>
    <row r="2134" spans="1:9" s="236" customFormat="1" ht="15.75" customHeight="1" x14ac:dyDescent="0.25">
      <c r="A2134" s="239"/>
      <c r="B2134" s="242"/>
      <c r="C2134" s="242"/>
      <c r="D2134" s="320">
        <v>64</v>
      </c>
      <c r="E2134" s="318" t="s">
        <v>82</v>
      </c>
      <c r="F2134" s="242"/>
      <c r="G2134" s="242"/>
      <c r="H2134" s="239"/>
      <c r="I2134" s="274"/>
    </row>
    <row r="2135" spans="1:9" s="236" customFormat="1" ht="15.75" customHeight="1" x14ac:dyDescent="0.25">
      <c r="A2135" s="239"/>
      <c r="B2135" s="303"/>
      <c r="C2135" s="304"/>
      <c r="D2135" s="304"/>
      <c r="E2135" s="304"/>
      <c r="F2135" s="304"/>
      <c r="G2135" s="305"/>
      <c r="H2135" s="239"/>
      <c r="I2135" s="274"/>
    </row>
    <row r="2136" spans="1:9" s="236" customFormat="1" ht="15.75" customHeight="1" x14ac:dyDescent="0.25">
      <c r="A2136" s="239"/>
      <c r="B2136" s="425" t="s">
        <v>30</v>
      </c>
      <c r="C2136" s="425"/>
      <c r="D2136" s="425"/>
      <c r="E2136" s="306">
        <v>0</v>
      </c>
      <c r="F2136" s="307" t="s">
        <v>82</v>
      </c>
      <c r="G2136" s="308"/>
      <c r="H2136" s="239"/>
      <c r="I2136" s="274"/>
    </row>
    <row r="2137" spans="1:9" s="236" customFormat="1" ht="15.75" customHeight="1" x14ac:dyDescent="0.25">
      <c r="A2137" s="239"/>
      <c r="B2137" s="426"/>
      <c r="C2137" s="426"/>
      <c r="D2137" s="426"/>
      <c r="E2137" s="426"/>
      <c r="F2137" s="426"/>
      <c r="G2137" s="426"/>
      <c r="H2137" s="239"/>
      <c r="I2137" s="274"/>
    </row>
    <row r="2138" spans="1:9" s="236" customFormat="1" ht="15.75" customHeight="1" x14ac:dyDescent="0.25">
      <c r="A2138" s="239"/>
      <c r="B2138" s="309" t="s">
        <v>17</v>
      </c>
      <c r="C2138" s="322"/>
      <c r="D2138" s="322"/>
      <c r="E2138" s="322"/>
      <c r="F2138" s="322"/>
      <c r="G2138" s="311"/>
      <c r="H2138" s="239"/>
      <c r="I2138" s="274"/>
    </row>
    <row r="2139" spans="1:9" s="236" customFormat="1" ht="15.75" customHeight="1" x14ac:dyDescent="0.25">
      <c r="A2139" s="239"/>
      <c r="B2139" s="312"/>
      <c r="C2139" s="313">
        <f>D2134</f>
        <v>64</v>
      </c>
      <c r="D2139" s="314" t="s">
        <v>18</v>
      </c>
      <c r="E2139" s="313">
        <f>E2136</f>
        <v>0</v>
      </c>
      <c r="F2139" s="314" t="s">
        <v>19</v>
      </c>
      <c r="G2139" s="313">
        <f>C2139-E2139</f>
        <v>64</v>
      </c>
      <c r="H2139" s="239"/>
      <c r="I2139" s="274"/>
    </row>
    <row r="2140" spans="1:9" s="236" customFormat="1" ht="15.75" customHeight="1" x14ac:dyDescent="0.25">
      <c r="A2140" s="239"/>
      <c r="B2140" s="312"/>
      <c r="C2140" s="315"/>
      <c r="D2140" s="315"/>
      <c r="E2140" s="315"/>
      <c r="F2140" s="315"/>
      <c r="G2140" s="316"/>
      <c r="H2140" s="239"/>
      <c r="I2140" s="274"/>
    </row>
    <row r="2141" spans="1:9" s="236" customFormat="1" ht="15.75" customHeight="1" x14ac:dyDescent="0.25">
      <c r="A2141" s="239"/>
      <c r="B2141" s="427" t="s">
        <v>421</v>
      </c>
      <c r="C2141" s="428"/>
      <c r="D2141" s="428"/>
      <c r="E2141" s="428"/>
      <c r="F2141" s="317">
        <f>G2139</f>
        <v>64</v>
      </c>
      <c r="G2141" s="322" t="s">
        <v>82</v>
      </c>
      <c r="H2141" s="239"/>
      <c r="I2141" s="274"/>
    </row>
    <row r="2142" spans="1:9" s="236" customFormat="1" ht="15.75" customHeight="1" x14ac:dyDescent="0.25">
      <c r="A2142" s="239"/>
      <c r="B2142" s="98"/>
      <c r="C2142" s="99"/>
      <c r="D2142" s="101"/>
      <c r="E2142" s="99"/>
      <c r="F2142" s="99"/>
      <c r="G2142" s="100"/>
      <c r="H2142" s="239"/>
      <c r="I2142" s="274"/>
    </row>
    <row r="2143" spans="1:9" s="236" customFormat="1" ht="15.75" customHeight="1" x14ac:dyDescent="0.25">
      <c r="A2143" s="239"/>
      <c r="B2143" s="98"/>
      <c r="C2143" s="99"/>
      <c r="D2143" s="101"/>
      <c r="E2143" s="99"/>
      <c r="F2143" s="99"/>
      <c r="G2143" s="100"/>
      <c r="H2143" s="239"/>
      <c r="I2143" s="274"/>
    </row>
    <row r="2144" spans="1:9" s="236" customFormat="1" ht="15.75" customHeight="1" x14ac:dyDescent="0.25">
      <c r="A2144" s="239"/>
      <c r="B2144" s="98"/>
      <c r="C2144" s="99"/>
      <c r="D2144" s="101"/>
      <c r="E2144" s="99"/>
      <c r="F2144" s="99"/>
      <c r="G2144" s="100"/>
      <c r="H2144" s="239"/>
      <c r="I2144" s="274"/>
    </row>
    <row r="2145" spans="1:9" s="236" customFormat="1" ht="15.75" customHeight="1" x14ac:dyDescent="0.25">
      <c r="A2145" s="239"/>
      <c r="B2145" s="98"/>
      <c r="C2145" s="99"/>
      <c r="D2145" s="101"/>
      <c r="E2145" s="99"/>
      <c r="F2145" s="99"/>
      <c r="G2145" s="100"/>
      <c r="H2145" s="239"/>
      <c r="I2145" s="274"/>
    </row>
    <row r="2146" spans="1:9" s="236" customFormat="1" ht="15.75" customHeight="1" x14ac:dyDescent="0.25">
      <c r="A2146" s="239"/>
      <c r="B2146" s="98"/>
      <c r="C2146" s="99"/>
      <c r="D2146" s="101"/>
      <c r="E2146" s="99"/>
      <c r="F2146" s="99"/>
      <c r="G2146" s="100"/>
      <c r="H2146" s="239"/>
      <c r="I2146" s="274"/>
    </row>
    <row r="2147" spans="1:9" s="236" customFormat="1" ht="15.75" customHeight="1" x14ac:dyDescent="0.25">
      <c r="A2147" s="239"/>
      <c r="B2147" s="98"/>
      <c r="C2147" s="99"/>
      <c r="D2147" s="101"/>
      <c r="E2147" s="99"/>
      <c r="F2147" s="99"/>
      <c r="G2147" s="100"/>
      <c r="H2147" s="239"/>
      <c r="I2147" s="274"/>
    </row>
    <row r="2148" spans="1:9" s="236" customFormat="1" ht="15.75" customHeight="1" x14ac:dyDescent="0.25">
      <c r="A2148" s="239"/>
      <c r="B2148" s="98"/>
      <c r="C2148" s="99"/>
      <c r="D2148" s="101"/>
      <c r="E2148" s="99"/>
      <c r="F2148" s="99"/>
      <c r="G2148" s="100"/>
      <c r="H2148" s="239"/>
      <c r="I2148" s="274"/>
    </row>
    <row r="2149" spans="1:9" s="236" customFormat="1" ht="15.75" customHeight="1" x14ac:dyDescent="0.25">
      <c r="A2149" s="239"/>
      <c r="B2149" s="98"/>
      <c r="C2149" s="99"/>
      <c r="D2149" s="101"/>
      <c r="E2149" s="99"/>
      <c r="F2149" s="99"/>
      <c r="G2149" s="100"/>
      <c r="H2149" s="239"/>
      <c r="I2149" s="274"/>
    </row>
    <row r="2150" spans="1:9" s="236" customFormat="1" ht="15.75" customHeight="1" x14ac:dyDescent="0.25">
      <c r="A2150" s="239"/>
      <c r="B2150" s="98"/>
      <c r="C2150" s="99"/>
      <c r="D2150" s="101"/>
      <c r="E2150" s="99"/>
      <c r="F2150" s="99"/>
      <c r="G2150" s="100"/>
      <c r="H2150" s="239"/>
      <c r="I2150" s="274"/>
    </row>
    <row r="2151" spans="1:9" s="236" customFormat="1" ht="15.75" customHeight="1" x14ac:dyDescent="0.25">
      <c r="A2151" s="239"/>
      <c r="B2151" s="98"/>
      <c r="C2151" s="99"/>
      <c r="D2151" s="101"/>
      <c r="E2151" s="99"/>
      <c r="F2151" s="99"/>
      <c r="G2151" s="100"/>
      <c r="H2151" s="239"/>
      <c r="I2151" s="274"/>
    </row>
    <row r="2152" spans="1:9" s="236" customFormat="1" ht="15.75" customHeight="1" x14ac:dyDescent="0.25">
      <c r="A2152" s="239"/>
      <c r="B2152" s="98"/>
      <c r="C2152" s="99"/>
      <c r="D2152" s="101"/>
      <c r="E2152" s="99"/>
      <c r="F2152" s="99"/>
      <c r="G2152" s="100"/>
      <c r="H2152" s="239"/>
      <c r="I2152" s="274"/>
    </row>
    <row r="2153" spans="1:9" s="236" customFormat="1" ht="15.75" customHeight="1" x14ac:dyDescent="0.25">
      <c r="A2153" s="239"/>
      <c r="B2153" s="98"/>
      <c r="C2153" s="99"/>
      <c r="D2153" s="101"/>
      <c r="E2153" s="99"/>
      <c r="F2153" s="99"/>
      <c r="G2153" s="100"/>
      <c r="H2153" s="239"/>
      <c r="I2153" s="274"/>
    </row>
    <row r="2154" spans="1:9" s="236" customFormat="1" ht="15.75" customHeight="1" x14ac:dyDescent="0.25">
      <c r="A2154" s="239"/>
      <c r="B2154" s="98"/>
      <c r="C2154" s="99"/>
      <c r="D2154" s="101"/>
      <c r="E2154" s="99"/>
      <c r="F2154" s="99"/>
      <c r="G2154" s="100"/>
      <c r="H2154" s="239"/>
      <c r="I2154" s="274"/>
    </row>
    <row r="2155" spans="1:9" s="236" customFormat="1" ht="22.5" customHeight="1" x14ac:dyDescent="0.25">
      <c r="A2155" s="377" t="s">
        <v>422</v>
      </c>
      <c r="B2155" s="521" t="s">
        <v>423</v>
      </c>
      <c r="C2155" s="522"/>
      <c r="D2155" s="522"/>
      <c r="E2155" s="522"/>
      <c r="F2155" s="522"/>
      <c r="G2155" s="522"/>
      <c r="H2155" s="377" t="s">
        <v>82</v>
      </c>
      <c r="I2155" s="378">
        <f>F2165</f>
        <v>46</v>
      </c>
    </row>
    <row r="2156" spans="1:9" s="236" customFormat="1" ht="15.75" customHeight="1" x14ac:dyDescent="0.25">
      <c r="A2156" s="239"/>
      <c r="B2156" s="98"/>
      <c r="C2156" s="99"/>
      <c r="D2156" s="101"/>
      <c r="E2156" s="99"/>
      <c r="F2156" s="99"/>
      <c r="G2156" s="100"/>
      <c r="H2156" s="239"/>
      <c r="I2156" s="274"/>
    </row>
    <row r="2157" spans="1:9" s="236" customFormat="1" ht="15.75" customHeight="1" x14ac:dyDescent="0.25">
      <c r="A2157" s="239"/>
      <c r="B2157" s="422" t="s">
        <v>424</v>
      </c>
      <c r="C2157" s="423"/>
      <c r="D2157" s="423"/>
      <c r="E2157" s="423"/>
      <c r="F2157" s="423"/>
      <c r="G2157" s="424"/>
      <c r="H2157" s="239"/>
      <c r="I2157" s="274"/>
    </row>
    <row r="2158" spans="1:9" s="236" customFormat="1" ht="15.75" customHeight="1" x14ac:dyDescent="0.25">
      <c r="A2158" s="239"/>
      <c r="B2158" s="242"/>
      <c r="C2158" s="242"/>
      <c r="D2158" s="320">
        <v>46</v>
      </c>
      <c r="E2158" s="318" t="s">
        <v>82</v>
      </c>
      <c r="F2158" s="242"/>
      <c r="G2158" s="242"/>
      <c r="H2158" s="239"/>
      <c r="I2158" s="274"/>
    </row>
    <row r="2159" spans="1:9" s="236" customFormat="1" ht="15.75" customHeight="1" x14ac:dyDescent="0.25">
      <c r="A2159" s="239"/>
      <c r="B2159" s="303"/>
      <c r="C2159" s="304"/>
      <c r="D2159" s="304"/>
      <c r="E2159" s="304"/>
      <c r="F2159" s="304"/>
      <c r="G2159" s="305"/>
      <c r="H2159" s="239"/>
      <c r="I2159" s="274"/>
    </row>
    <row r="2160" spans="1:9" s="236" customFormat="1" ht="15.75" customHeight="1" x14ac:dyDescent="0.25">
      <c r="A2160" s="239"/>
      <c r="B2160" s="425" t="s">
        <v>30</v>
      </c>
      <c r="C2160" s="425"/>
      <c r="D2160" s="425"/>
      <c r="E2160" s="306">
        <v>0</v>
      </c>
      <c r="F2160" s="307" t="s">
        <v>82</v>
      </c>
      <c r="G2160" s="308"/>
      <c r="H2160" s="239"/>
      <c r="I2160" s="274"/>
    </row>
    <row r="2161" spans="1:9" s="236" customFormat="1" ht="15.75" customHeight="1" x14ac:dyDescent="0.25">
      <c r="A2161" s="239"/>
      <c r="B2161" s="426"/>
      <c r="C2161" s="426"/>
      <c r="D2161" s="426"/>
      <c r="E2161" s="426"/>
      <c r="F2161" s="426"/>
      <c r="G2161" s="426"/>
      <c r="H2161" s="239"/>
      <c r="I2161" s="274"/>
    </row>
    <row r="2162" spans="1:9" s="236" customFormat="1" ht="15.75" customHeight="1" x14ac:dyDescent="0.25">
      <c r="A2162" s="239"/>
      <c r="B2162" s="309" t="s">
        <v>17</v>
      </c>
      <c r="C2162" s="322"/>
      <c r="D2162" s="322"/>
      <c r="E2162" s="322"/>
      <c r="F2162" s="322"/>
      <c r="G2162" s="311"/>
      <c r="H2162" s="239"/>
      <c r="I2162" s="274"/>
    </row>
    <row r="2163" spans="1:9" s="236" customFormat="1" ht="15.75" customHeight="1" x14ac:dyDescent="0.25">
      <c r="A2163" s="239"/>
      <c r="B2163" s="312"/>
      <c r="C2163" s="313">
        <f>D2158</f>
        <v>46</v>
      </c>
      <c r="D2163" s="314" t="s">
        <v>18</v>
      </c>
      <c r="E2163" s="313">
        <f>E2160</f>
        <v>0</v>
      </c>
      <c r="F2163" s="314" t="s">
        <v>19</v>
      </c>
      <c r="G2163" s="313">
        <f>C2163-E2163</f>
        <v>46</v>
      </c>
      <c r="H2163" s="239"/>
      <c r="I2163" s="274"/>
    </row>
    <row r="2164" spans="1:9" s="236" customFormat="1" ht="15.75" customHeight="1" x14ac:dyDescent="0.25">
      <c r="A2164" s="239"/>
      <c r="B2164" s="312"/>
      <c r="C2164" s="315"/>
      <c r="D2164" s="315"/>
      <c r="E2164" s="315"/>
      <c r="F2164" s="315"/>
      <c r="G2164" s="316"/>
      <c r="H2164" s="239"/>
      <c r="I2164" s="274"/>
    </row>
    <row r="2165" spans="1:9" s="236" customFormat="1" ht="15.75" customHeight="1" x14ac:dyDescent="0.25">
      <c r="A2165" s="239"/>
      <c r="B2165" s="427" t="s">
        <v>425</v>
      </c>
      <c r="C2165" s="428"/>
      <c r="D2165" s="428"/>
      <c r="E2165" s="428"/>
      <c r="F2165" s="317">
        <f>G2163</f>
        <v>46</v>
      </c>
      <c r="G2165" s="322" t="s">
        <v>82</v>
      </c>
      <c r="H2165" s="239"/>
      <c r="I2165" s="274"/>
    </row>
    <row r="2166" spans="1:9" s="236" customFormat="1" ht="15.75" customHeight="1" x14ac:dyDescent="0.25">
      <c r="A2166" s="239"/>
      <c r="B2166" s="98"/>
      <c r="C2166" s="99"/>
      <c r="D2166" s="101"/>
      <c r="E2166" s="99"/>
      <c r="F2166" s="99"/>
      <c r="G2166" s="100"/>
      <c r="H2166" s="239"/>
      <c r="I2166" s="274"/>
    </row>
    <row r="2167" spans="1:9" s="236" customFormat="1" ht="15.75" customHeight="1" x14ac:dyDescent="0.25">
      <c r="A2167" s="239"/>
      <c r="B2167" s="98"/>
      <c r="C2167" s="99"/>
      <c r="D2167" s="101"/>
      <c r="E2167" s="99"/>
      <c r="F2167" s="99"/>
      <c r="G2167" s="100"/>
      <c r="H2167" s="239"/>
      <c r="I2167" s="274"/>
    </row>
    <row r="2168" spans="1:9" s="236" customFormat="1" ht="15.75" customHeight="1" x14ac:dyDescent="0.25">
      <c r="A2168" s="239"/>
      <c r="B2168" s="98"/>
      <c r="C2168" s="99"/>
      <c r="D2168" s="101"/>
      <c r="E2168" s="99"/>
      <c r="F2168" s="99"/>
      <c r="G2168" s="100"/>
      <c r="H2168" s="239"/>
      <c r="I2168" s="274"/>
    </row>
    <row r="2169" spans="1:9" s="236" customFormat="1" ht="15.75" customHeight="1" x14ac:dyDescent="0.25">
      <c r="A2169" s="239"/>
      <c r="B2169" s="98"/>
      <c r="C2169" s="99"/>
      <c r="D2169" s="101"/>
      <c r="E2169" s="99"/>
      <c r="F2169" s="99"/>
      <c r="G2169" s="100"/>
      <c r="H2169" s="239"/>
      <c r="I2169" s="274"/>
    </row>
    <row r="2170" spans="1:9" s="236" customFormat="1" ht="15.75" customHeight="1" x14ac:dyDescent="0.25">
      <c r="A2170" s="239"/>
      <c r="B2170" s="98"/>
      <c r="C2170" s="99"/>
      <c r="D2170" s="101"/>
      <c r="E2170" s="99"/>
      <c r="F2170" s="99"/>
      <c r="G2170" s="100"/>
      <c r="H2170" s="239"/>
      <c r="I2170" s="274"/>
    </row>
    <row r="2171" spans="1:9" s="236" customFormat="1" ht="15.75" customHeight="1" x14ac:dyDescent="0.25">
      <c r="A2171" s="239"/>
      <c r="B2171" s="98"/>
      <c r="C2171" s="99"/>
      <c r="D2171" s="101"/>
      <c r="E2171" s="99"/>
      <c r="F2171" s="99"/>
      <c r="G2171" s="100"/>
      <c r="H2171" s="239"/>
      <c r="I2171" s="274"/>
    </row>
    <row r="2172" spans="1:9" s="236" customFormat="1" ht="15.75" customHeight="1" x14ac:dyDescent="0.25">
      <c r="A2172" s="239"/>
      <c r="B2172" s="98"/>
      <c r="C2172" s="99"/>
      <c r="D2172" s="101"/>
      <c r="E2172" s="99"/>
      <c r="F2172" s="99"/>
      <c r="G2172" s="100"/>
      <c r="H2172" s="239"/>
      <c r="I2172" s="274"/>
    </row>
    <row r="2173" spans="1:9" s="236" customFormat="1" ht="15.75" customHeight="1" x14ac:dyDescent="0.25">
      <c r="A2173" s="239"/>
      <c r="B2173" s="98"/>
      <c r="C2173" s="99"/>
      <c r="D2173" s="101"/>
      <c r="E2173" s="99"/>
      <c r="F2173" s="99"/>
      <c r="G2173" s="100"/>
      <c r="H2173" s="239"/>
      <c r="I2173" s="274"/>
    </row>
    <row r="2174" spans="1:9" s="236" customFormat="1" ht="15.75" customHeight="1" x14ac:dyDescent="0.25">
      <c r="A2174" s="239"/>
      <c r="B2174" s="98"/>
      <c r="C2174" s="99"/>
      <c r="D2174" s="101"/>
      <c r="E2174" s="99"/>
      <c r="F2174" s="99"/>
      <c r="G2174" s="100"/>
      <c r="H2174" s="239"/>
      <c r="I2174" s="274"/>
    </row>
    <row r="2175" spans="1:9" s="236" customFormat="1" ht="15.75" customHeight="1" x14ac:dyDescent="0.25">
      <c r="A2175" s="239"/>
      <c r="B2175" s="98"/>
      <c r="C2175" s="99"/>
      <c r="D2175" s="101"/>
      <c r="E2175" s="99"/>
      <c r="F2175" s="99"/>
      <c r="G2175" s="100"/>
      <c r="H2175" s="239"/>
      <c r="I2175" s="274"/>
    </row>
    <row r="2176" spans="1:9" s="236" customFormat="1" ht="15.75" customHeight="1" x14ac:dyDescent="0.25">
      <c r="A2176" s="239"/>
      <c r="B2176" s="98"/>
      <c r="C2176" s="99"/>
      <c r="D2176" s="101"/>
      <c r="E2176" s="99"/>
      <c r="F2176" s="99"/>
      <c r="G2176" s="100"/>
      <c r="H2176" s="239"/>
      <c r="I2176" s="274"/>
    </row>
    <row r="2177" spans="1:9" s="236" customFormat="1" ht="15.75" customHeight="1" x14ac:dyDescent="0.25">
      <c r="A2177" s="239"/>
      <c r="B2177" s="98"/>
      <c r="C2177" s="99"/>
      <c r="D2177" s="101"/>
      <c r="E2177" s="99"/>
      <c r="F2177" s="99"/>
      <c r="G2177" s="100"/>
      <c r="H2177" s="239"/>
      <c r="I2177" s="274"/>
    </row>
    <row r="2178" spans="1:9" s="236" customFormat="1" ht="15.75" customHeight="1" x14ac:dyDescent="0.25">
      <c r="A2178" s="239"/>
      <c r="B2178" s="98"/>
      <c r="C2178" s="99"/>
      <c r="D2178" s="101"/>
      <c r="E2178" s="99"/>
      <c r="F2178" s="99"/>
      <c r="G2178" s="100"/>
      <c r="H2178" s="239"/>
      <c r="I2178" s="274"/>
    </row>
    <row r="2179" spans="1:9" s="236" customFormat="1" ht="22.5" customHeight="1" x14ac:dyDescent="0.25">
      <c r="A2179" s="377" t="s">
        <v>426</v>
      </c>
      <c r="B2179" s="521" t="s">
        <v>21</v>
      </c>
      <c r="C2179" s="522"/>
      <c r="D2179" s="522"/>
      <c r="E2179" s="522"/>
      <c r="F2179" s="522"/>
      <c r="G2179" s="522"/>
      <c r="H2179" s="377" t="s">
        <v>22</v>
      </c>
      <c r="I2179" s="378">
        <f>F2189</f>
        <v>31527.17</v>
      </c>
    </row>
    <row r="2180" spans="1:9" s="236" customFormat="1" ht="15.75" customHeight="1" x14ac:dyDescent="0.25">
      <c r="A2180" s="239"/>
      <c r="B2180" s="98"/>
      <c r="C2180" s="99"/>
      <c r="D2180" s="101"/>
      <c r="E2180" s="99"/>
      <c r="F2180" s="99"/>
      <c r="G2180" s="100"/>
      <c r="H2180" s="239"/>
      <c r="I2180" s="274"/>
    </row>
    <row r="2181" spans="1:9" s="236" customFormat="1" ht="15.75" customHeight="1" x14ac:dyDescent="0.25">
      <c r="A2181" s="239"/>
      <c r="B2181" s="422" t="s">
        <v>411</v>
      </c>
      <c r="C2181" s="423"/>
      <c r="D2181" s="423"/>
      <c r="E2181" s="423"/>
      <c r="F2181" s="423"/>
      <c r="G2181" s="424"/>
      <c r="H2181" s="239"/>
      <c r="I2181" s="274"/>
    </row>
    <row r="2182" spans="1:9" s="236" customFormat="1" ht="15.75" customHeight="1" x14ac:dyDescent="0.25">
      <c r="A2182" s="239"/>
      <c r="B2182" s="242"/>
      <c r="C2182" s="242"/>
      <c r="D2182" s="320">
        <v>31527.17</v>
      </c>
      <c r="E2182" s="318" t="s">
        <v>22</v>
      </c>
      <c r="F2182" s="242"/>
      <c r="G2182" s="242"/>
      <c r="H2182" s="239"/>
      <c r="I2182" s="274"/>
    </row>
    <row r="2183" spans="1:9" s="236" customFormat="1" ht="15.75" customHeight="1" x14ac:dyDescent="0.25">
      <c r="A2183" s="239"/>
      <c r="B2183" s="303"/>
      <c r="C2183" s="304"/>
      <c r="D2183" s="304"/>
      <c r="E2183" s="304"/>
      <c r="F2183" s="304"/>
      <c r="G2183" s="305"/>
      <c r="H2183" s="239"/>
      <c r="I2183" s="274"/>
    </row>
    <row r="2184" spans="1:9" s="236" customFormat="1" ht="15.75" customHeight="1" x14ac:dyDescent="0.25">
      <c r="A2184" s="239"/>
      <c r="B2184" s="425" t="s">
        <v>30</v>
      </c>
      <c r="C2184" s="425"/>
      <c r="D2184" s="425"/>
      <c r="E2184" s="306">
        <v>0</v>
      </c>
      <c r="F2184" s="307" t="s">
        <v>22</v>
      </c>
      <c r="G2184" s="308"/>
      <c r="H2184" s="239"/>
      <c r="I2184" s="274"/>
    </row>
    <row r="2185" spans="1:9" s="236" customFormat="1" ht="15.75" customHeight="1" x14ac:dyDescent="0.25">
      <c r="A2185" s="239"/>
      <c r="B2185" s="426"/>
      <c r="C2185" s="426"/>
      <c r="D2185" s="426"/>
      <c r="E2185" s="426"/>
      <c r="F2185" s="426"/>
      <c r="G2185" s="426"/>
      <c r="H2185" s="239"/>
      <c r="I2185" s="274"/>
    </row>
    <row r="2186" spans="1:9" s="236" customFormat="1" ht="15.75" customHeight="1" x14ac:dyDescent="0.25">
      <c r="A2186" s="239"/>
      <c r="B2186" s="309" t="s">
        <v>17</v>
      </c>
      <c r="C2186" s="322"/>
      <c r="D2186" s="322"/>
      <c r="E2186" s="322"/>
      <c r="F2186" s="322"/>
      <c r="G2186" s="311"/>
      <c r="H2186" s="239"/>
      <c r="I2186" s="274"/>
    </row>
    <row r="2187" spans="1:9" s="236" customFormat="1" ht="15.75" customHeight="1" x14ac:dyDescent="0.25">
      <c r="A2187" s="239"/>
      <c r="B2187" s="312"/>
      <c r="C2187" s="313">
        <f>D2182</f>
        <v>31527.17</v>
      </c>
      <c r="D2187" s="314" t="s">
        <v>18</v>
      </c>
      <c r="E2187" s="313">
        <f>E2184</f>
        <v>0</v>
      </c>
      <c r="F2187" s="314" t="s">
        <v>19</v>
      </c>
      <c r="G2187" s="313">
        <f>C2187-E2187</f>
        <v>31527.17</v>
      </c>
      <c r="H2187" s="239"/>
      <c r="I2187" s="274"/>
    </row>
    <row r="2188" spans="1:9" s="236" customFormat="1" ht="15.75" customHeight="1" x14ac:dyDescent="0.25">
      <c r="A2188" s="239"/>
      <c r="B2188" s="312"/>
      <c r="C2188" s="315"/>
      <c r="D2188" s="315"/>
      <c r="E2188" s="315"/>
      <c r="F2188" s="315"/>
      <c r="G2188" s="316"/>
      <c r="H2188" s="239"/>
      <c r="I2188" s="274"/>
    </row>
    <row r="2189" spans="1:9" s="236" customFormat="1" ht="15.75" customHeight="1" x14ac:dyDescent="0.25">
      <c r="A2189" s="239"/>
      <c r="B2189" s="427" t="s">
        <v>407</v>
      </c>
      <c r="C2189" s="428"/>
      <c r="D2189" s="428"/>
      <c r="E2189" s="428"/>
      <c r="F2189" s="317">
        <f>G2187</f>
        <v>31527.17</v>
      </c>
      <c r="G2189" s="322" t="s">
        <v>22</v>
      </c>
      <c r="H2189" s="239"/>
      <c r="I2189" s="274"/>
    </row>
    <row r="2190" spans="1:9" s="236" customFormat="1" ht="15.75" customHeight="1" x14ac:dyDescent="0.25">
      <c r="A2190" s="239"/>
      <c r="B2190" s="98"/>
      <c r="C2190" s="99"/>
      <c r="D2190" s="101"/>
      <c r="E2190" s="99"/>
      <c r="F2190" s="99"/>
      <c r="G2190" s="100"/>
      <c r="H2190" s="239"/>
      <c r="I2190" s="274"/>
    </row>
    <row r="2191" spans="1:9" s="236" customFormat="1" ht="15.75" customHeight="1" x14ac:dyDescent="0.25">
      <c r="A2191" s="239"/>
      <c r="B2191" s="98"/>
      <c r="C2191" s="99"/>
      <c r="D2191" s="101"/>
      <c r="E2191" s="99"/>
      <c r="F2191" s="99"/>
      <c r="G2191" s="100"/>
      <c r="H2191" s="239"/>
      <c r="I2191" s="274"/>
    </row>
    <row r="2192" spans="1:9" s="236" customFormat="1" ht="15.75" customHeight="1" x14ac:dyDescent="0.25">
      <c r="A2192" s="239"/>
      <c r="B2192" s="98"/>
      <c r="C2192" s="99"/>
      <c r="D2192" s="101"/>
      <c r="E2192" s="99"/>
      <c r="F2192" s="99"/>
      <c r="G2192" s="100"/>
      <c r="H2192" s="239"/>
      <c r="I2192" s="274"/>
    </row>
    <row r="2193" spans="1:9" s="236" customFormat="1" ht="15.75" customHeight="1" x14ac:dyDescent="0.25">
      <c r="A2193" s="239"/>
      <c r="B2193" s="98"/>
      <c r="C2193" s="99"/>
      <c r="D2193" s="101"/>
      <c r="E2193" s="99"/>
      <c r="F2193" s="99"/>
      <c r="G2193" s="100"/>
      <c r="H2193" s="239"/>
      <c r="I2193" s="274"/>
    </row>
    <row r="2194" spans="1:9" s="236" customFormat="1" ht="15.75" customHeight="1" x14ac:dyDescent="0.25">
      <c r="A2194" s="239"/>
      <c r="B2194" s="98"/>
      <c r="C2194" s="99"/>
      <c r="D2194" s="101"/>
      <c r="E2194" s="99"/>
      <c r="F2194" s="99"/>
      <c r="G2194" s="100"/>
      <c r="H2194" s="239"/>
      <c r="I2194" s="274"/>
    </row>
    <row r="2195" spans="1:9" s="236" customFormat="1" ht="15.75" customHeight="1" x14ac:dyDescent="0.25">
      <c r="A2195" s="239"/>
      <c r="B2195" s="98"/>
      <c r="C2195" s="99"/>
      <c r="D2195" s="101"/>
      <c r="E2195" s="99"/>
      <c r="F2195" s="99"/>
      <c r="G2195" s="100"/>
      <c r="H2195" s="239"/>
      <c r="I2195" s="274"/>
    </row>
    <row r="2196" spans="1:9" s="236" customFormat="1" ht="15.75" customHeight="1" x14ac:dyDescent="0.25">
      <c r="A2196" s="239"/>
      <c r="B2196" s="98"/>
      <c r="C2196" s="99"/>
      <c r="D2196" s="101"/>
      <c r="E2196" s="99"/>
      <c r="F2196" s="99"/>
      <c r="G2196" s="100"/>
      <c r="H2196" s="239"/>
      <c r="I2196" s="274"/>
    </row>
    <row r="2197" spans="1:9" s="236" customFormat="1" ht="15.75" customHeight="1" x14ac:dyDescent="0.25">
      <c r="A2197" s="239"/>
      <c r="B2197" s="98"/>
      <c r="C2197" s="99"/>
      <c r="D2197" s="101"/>
      <c r="E2197" s="99"/>
      <c r="F2197" s="99"/>
      <c r="G2197" s="100"/>
      <c r="H2197" s="239"/>
      <c r="I2197" s="274"/>
    </row>
    <row r="2198" spans="1:9" s="236" customFormat="1" ht="15.75" customHeight="1" x14ac:dyDescent="0.25">
      <c r="A2198" s="239"/>
      <c r="B2198" s="98"/>
      <c r="C2198" s="99"/>
      <c r="D2198" s="101"/>
      <c r="E2198" s="99"/>
      <c r="F2198" s="99"/>
      <c r="G2198" s="100"/>
      <c r="H2198" s="239"/>
      <c r="I2198" s="274"/>
    </row>
    <row r="2199" spans="1:9" s="236" customFormat="1" ht="15.75" customHeight="1" x14ac:dyDescent="0.25">
      <c r="A2199" s="239"/>
      <c r="B2199" s="98"/>
      <c r="C2199" s="99"/>
      <c r="D2199" s="101"/>
      <c r="E2199" s="99"/>
      <c r="F2199" s="99"/>
      <c r="G2199" s="100"/>
      <c r="H2199" s="239"/>
      <c r="I2199" s="274"/>
    </row>
    <row r="2200" spans="1:9" s="236" customFormat="1" ht="15.75" customHeight="1" x14ac:dyDescent="0.25">
      <c r="A2200" s="239"/>
      <c r="B2200" s="98"/>
      <c r="C2200" s="99"/>
      <c r="D2200" s="101"/>
      <c r="E2200" s="99"/>
      <c r="F2200" s="99"/>
      <c r="G2200" s="100"/>
      <c r="H2200" s="239"/>
      <c r="I2200" s="274"/>
    </row>
    <row r="2201" spans="1:9" s="236" customFormat="1" ht="15.75" customHeight="1" x14ac:dyDescent="0.25">
      <c r="A2201" s="239"/>
      <c r="B2201" s="98"/>
      <c r="C2201" s="99"/>
      <c r="D2201" s="101"/>
      <c r="E2201" s="99"/>
      <c r="F2201" s="99"/>
      <c r="G2201" s="100"/>
      <c r="H2201" s="239"/>
      <c r="I2201" s="274"/>
    </row>
    <row r="2202" spans="1:9" s="236" customFormat="1" ht="15.75" customHeight="1" x14ac:dyDescent="0.25">
      <c r="A2202" s="239"/>
      <c r="B2202" s="98"/>
      <c r="C2202" s="99"/>
      <c r="D2202" s="101"/>
      <c r="E2202" s="99"/>
      <c r="F2202" s="99"/>
      <c r="G2202" s="100"/>
      <c r="H2202" s="239"/>
      <c r="I2202" s="274"/>
    </row>
    <row r="2203" spans="1:9" s="236" customFormat="1" ht="22.5" customHeight="1" x14ac:dyDescent="0.25">
      <c r="A2203" s="377" t="s">
        <v>422</v>
      </c>
      <c r="B2203" s="521" t="s">
        <v>427</v>
      </c>
      <c r="C2203" s="522"/>
      <c r="D2203" s="522"/>
      <c r="E2203" s="522"/>
      <c r="F2203" s="522"/>
      <c r="G2203" s="522"/>
      <c r="H2203" s="377" t="s">
        <v>82</v>
      </c>
      <c r="I2203" s="378">
        <f>F2213</f>
        <v>64.180000000000007</v>
      </c>
    </row>
    <row r="2204" spans="1:9" s="236" customFormat="1" ht="15.75" customHeight="1" x14ac:dyDescent="0.25">
      <c r="A2204" s="239"/>
      <c r="B2204" s="98"/>
      <c r="C2204" s="99"/>
      <c r="D2204" s="101"/>
      <c r="E2204" s="99"/>
      <c r="F2204" s="99"/>
      <c r="G2204" s="100"/>
      <c r="H2204" s="239"/>
      <c r="I2204" s="274"/>
    </row>
    <row r="2205" spans="1:9" s="236" customFormat="1" ht="15.75" customHeight="1" x14ac:dyDescent="0.25">
      <c r="A2205" s="239"/>
      <c r="B2205" s="422" t="s">
        <v>428</v>
      </c>
      <c r="C2205" s="423"/>
      <c r="D2205" s="423"/>
      <c r="E2205" s="423"/>
      <c r="F2205" s="423"/>
      <c r="G2205" s="424"/>
      <c r="H2205" s="239"/>
      <c r="I2205" s="274"/>
    </row>
    <row r="2206" spans="1:9" s="236" customFormat="1" ht="15.75" customHeight="1" x14ac:dyDescent="0.25">
      <c r="A2206" s="239"/>
      <c r="B2206" s="242"/>
      <c r="C2206" s="242"/>
      <c r="D2206" s="320">
        <v>64.180000000000007</v>
      </c>
      <c r="E2206" s="318" t="s">
        <v>82</v>
      </c>
      <c r="F2206" s="242"/>
      <c r="G2206" s="242"/>
      <c r="H2206" s="239"/>
      <c r="I2206" s="274"/>
    </row>
    <row r="2207" spans="1:9" s="236" customFormat="1" ht="15.75" customHeight="1" x14ac:dyDescent="0.25">
      <c r="A2207" s="239"/>
      <c r="B2207" s="303"/>
      <c r="C2207" s="304"/>
      <c r="D2207" s="304"/>
      <c r="E2207" s="304"/>
      <c r="F2207" s="304"/>
      <c r="G2207" s="305"/>
      <c r="H2207" s="239"/>
      <c r="I2207" s="274"/>
    </row>
    <row r="2208" spans="1:9" s="236" customFormat="1" ht="15.75" customHeight="1" x14ac:dyDescent="0.25">
      <c r="A2208" s="239"/>
      <c r="B2208" s="425" t="s">
        <v>30</v>
      </c>
      <c r="C2208" s="425"/>
      <c r="D2208" s="425"/>
      <c r="E2208" s="306">
        <v>0</v>
      </c>
      <c r="F2208" s="307" t="s">
        <v>82</v>
      </c>
      <c r="G2208" s="308"/>
      <c r="H2208" s="239"/>
      <c r="I2208" s="274"/>
    </row>
    <row r="2209" spans="1:9" s="236" customFormat="1" ht="15.75" customHeight="1" x14ac:dyDescent="0.25">
      <c r="A2209" s="239"/>
      <c r="B2209" s="426"/>
      <c r="C2209" s="426"/>
      <c r="D2209" s="426"/>
      <c r="E2209" s="426"/>
      <c r="F2209" s="426"/>
      <c r="G2209" s="426"/>
      <c r="H2209" s="239"/>
      <c r="I2209" s="274"/>
    </row>
    <row r="2210" spans="1:9" s="236" customFormat="1" ht="15.75" customHeight="1" x14ac:dyDescent="0.25">
      <c r="A2210" s="239"/>
      <c r="B2210" s="309" t="s">
        <v>17</v>
      </c>
      <c r="C2210" s="322"/>
      <c r="D2210" s="322"/>
      <c r="E2210" s="322"/>
      <c r="F2210" s="322"/>
      <c r="G2210" s="311"/>
      <c r="H2210" s="239"/>
      <c r="I2210" s="274"/>
    </row>
    <row r="2211" spans="1:9" s="236" customFormat="1" ht="15.75" customHeight="1" x14ac:dyDescent="0.25">
      <c r="A2211" s="239"/>
      <c r="B2211" s="312"/>
      <c r="C2211" s="313">
        <f>D2206</f>
        <v>64.180000000000007</v>
      </c>
      <c r="D2211" s="314" t="s">
        <v>18</v>
      </c>
      <c r="E2211" s="313">
        <f>E2208</f>
        <v>0</v>
      </c>
      <c r="F2211" s="314" t="s">
        <v>19</v>
      </c>
      <c r="G2211" s="313">
        <f>C2211-E2211</f>
        <v>64.180000000000007</v>
      </c>
      <c r="H2211" s="239"/>
      <c r="I2211" s="274"/>
    </row>
    <row r="2212" spans="1:9" s="236" customFormat="1" ht="15.75" customHeight="1" x14ac:dyDescent="0.25">
      <c r="A2212" s="239"/>
      <c r="B2212" s="312"/>
      <c r="C2212" s="315"/>
      <c r="D2212" s="315"/>
      <c r="E2212" s="315"/>
      <c r="F2212" s="315"/>
      <c r="G2212" s="316"/>
      <c r="H2212" s="239"/>
      <c r="I2212" s="274"/>
    </row>
    <row r="2213" spans="1:9" s="236" customFormat="1" ht="15.75" customHeight="1" x14ac:dyDescent="0.25">
      <c r="A2213" s="239"/>
      <c r="B2213" s="427" t="s">
        <v>429</v>
      </c>
      <c r="C2213" s="428"/>
      <c r="D2213" s="428"/>
      <c r="E2213" s="428"/>
      <c r="F2213" s="317">
        <f>G2211</f>
        <v>64.180000000000007</v>
      </c>
      <c r="G2213" s="322" t="s">
        <v>82</v>
      </c>
      <c r="H2213" s="239"/>
      <c r="I2213" s="274"/>
    </row>
    <row r="2214" spans="1:9" s="236" customFormat="1" ht="15.75" customHeight="1" x14ac:dyDescent="0.25">
      <c r="A2214" s="239"/>
      <c r="B2214" s="98"/>
      <c r="C2214" s="99"/>
      <c r="D2214" s="101"/>
      <c r="E2214" s="99"/>
      <c r="F2214" s="99"/>
      <c r="G2214" s="100"/>
      <c r="H2214" s="239"/>
      <c r="I2214" s="274"/>
    </row>
    <row r="2215" spans="1:9" s="236" customFormat="1" ht="15.75" customHeight="1" x14ac:dyDescent="0.25">
      <c r="A2215" s="239"/>
      <c r="B2215" s="98"/>
      <c r="C2215" s="99"/>
      <c r="D2215" s="101"/>
      <c r="E2215" s="99"/>
      <c r="F2215" s="99"/>
      <c r="G2215" s="100"/>
      <c r="H2215" s="239"/>
      <c r="I2215" s="419"/>
    </row>
    <row r="2216" spans="1:9" s="236" customFormat="1" ht="15.75" customHeight="1" x14ac:dyDescent="0.25">
      <c r="A2216" s="239"/>
      <c r="B2216" s="98"/>
      <c r="C2216" s="99"/>
      <c r="D2216" s="101"/>
      <c r="E2216" s="99"/>
      <c r="F2216" s="99"/>
      <c r="G2216" s="100"/>
      <c r="H2216" s="239"/>
      <c r="I2216" s="274"/>
    </row>
    <row r="2217" spans="1:9" s="236" customFormat="1" ht="15.75" customHeight="1" x14ac:dyDescent="0.25">
      <c r="A2217" s="239"/>
      <c r="B2217" s="98"/>
      <c r="C2217" s="99"/>
      <c r="D2217" s="101"/>
      <c r="E2217" s="99"/>
      <c r="F2217" s="99"/>
      <c r="G2217" s="100"/>
      <c r="H2217" s="239"/>
      <c r="I2217" s="274"/>
    </row>
    <row r="2218" spans="1:9" s="236" customFormat="1" ht="15.75" customHeight="1" x14ac:dyDescent="0.25">
      <c r="A2218" s="239"/>
      <c r="B2218" s="98"/>
      <c r="C2218" s="99"/>
      <c r="D2218" s="101"/>
      <c r="E2218" s="99"/>
      <c r="F2218" s="99"/>
      <c r="G2218" s="100"/>
      <c r="H2218" s="239"/>
      <c r="I2218" s="274"/>
    </row>
    <row r="2219" spans="1:9" s="236" customFormat="1" ht="15.75" customHeight="1" x14ac:dyDescent="0.25">
      <c r="A2219" s="239"/>
      <c r="B2219" s="98"/>
      <c r="C2219" s="99"/>
      <c r="D2219" s="101"/>
      <c r="E2219" s="99"/>
      <c r="F2219" s="99"/>
      <c r="G2219" s="100"/>
      <c r="H2219" s="239"/>
      <c r="I2219" s="274"/>
    </row>
    <row r="2220" spans="1:9" s="236" customFormat="1" ht="15.75" customHeight="1" x14ac:dyDescent="0.25">
      <c r="A2220" s="239"/>
      <c r="B2220" s="98"/>
      <c r="C2220" s="99"/>
      <c r="D2220" s="101"/>
      <c r="E2220" s="99"/>
      <c r="F2220" s="99"/>
      <c r="G2220" s="100"/>
      <c r="H2220" s="239"/>
      <c r="I2220" s="274"/>
    </row>
    <row r="2221" spans="1:9" s="236" customFormat="1" ht="15.75" customHeight="1" x14ac:dyDescent="0.25">
      <c r="A2221" s="239"/>
      <c r="B2221" s="98"/>
      <c r="C2221" s="99"/>
      <c r="D2221" s="101"/>
      <c r="E2221" s="99"/>
      <c r="F2221" s="99"/>
      <c r="G2221" s="100"/>
      <c r="H2221" s="239"/>
      <c r="I2221" s="274"/>
    </row>
    <row r="2222" spans="1:9" s="236" customFormat="1" ht="15.75" customHeight="1" x14ac:dyDescent="0.25">
      <c r="A2222" s="239"/>
      <c r="B2222" s="98"/>
      <c r="C2222" s="99"/>
      <c r="D2222" s="101"/>
      <c r="E2222" s="99"/>
      <c r="F2222" s="99"/>
      <c r="G2222" s="100"/>
      <c r="H2222" s="239"/>
      <c r="I2222" s="274"/>
    </row>
    <row r="2223" spans="1:9" s="236" customFormat="1" ht="15.75" customHeight="1" x14ac:dyDescent="0.25">
      <c r="A2223" s="239"/>
      <c r="B2223" s="98"/>
      <c r="C2223" s="99"/>
      <c r="D2223" s="101"/>
      <c r="E2223" s="99"/>
      <c r="F2223" s="99"/>
      <c r="G2223" s="100"/>
      <c r="H2223" s="239"/>
      <c r="I2223" s="274"/>
    </row>
    <row r="2224" spans="1:9" s="236" customFormat="1" ht="15.75" customHeight="1" x14ac:dyDescent="0.25">
      <c r="A2224" s="239"/>
      <c r="B2224" s="98"/>
      <c r="C2224" s="99"/>
      <c r="D2224" s="101"/>
      <c r="E2224" s="99"/>
      <c r="F2224" s="99"/>
      <c r="G2224" s="100"/>
      <c r="H2224" s="239"/>
      <c r="I2224" s="274"/>
    </row>
    <row r="2225" spans="1:9" s="236" customFormat="1" ht="15.75" customHeight="1" x14ac:dyDescent="0.25">
      <c r="A2225" s="239"/>
      <c r="B2225" s="98"/>
      <c r="C2225" s="99"/>
      <c r="D2225" s="101"/>
      <c r="E2225" s="99"/>
      <c r="F2225" s="99"/>
      <c r="G2225" s="100"/>
      <c r="H2225" s="239"/>
      <c r="I2225" s="274"/>
    </row>
    <row r="2226" spans="1:9" s="236" customFormat="1" ht="15.75" customHeight="1" x14ac:dyDescent="0.25">
      <c r="A2226" s="239"/>
      <c r="B2226" s="98"/>
      <c r="C2226" s="99"/>
      <c r="D2226" s="101"/>
      <c r="E2226" s="99"/>
      <c r="F2226" s="99"/>
      <c r="G2226" s="100"/>
      <c r="H2226" s="239"/>
      <c r="I2226" s="274"/>
    </row>
    <row r="2227" spans="1:9" s="236" customFormat="1" ht="15.75" customHeight="1" x14ac:dyDescent="0.25">
      <c r="A2227" s="239"/>
      <c r="B2227" s="98"/>
      <c r="C2227" s="99"/>
      <c r="D2227" s="101"/>
      <c r="E2227" s="99"/>
      <c r="F2227" s="99"/>
      <c r="G2227" s="100"/>
      <c r="H2227" s="239"/>
      <c r="I2227" s="274"/>
    </row>
    <row r="2228" spans="1:9" s="236" customFormat="1" ht="22.5" customHeight="1" x14ac:dyDescent="0.25">
      <c r="A2228" s="377" t="s">
        <v>422</v>
      </c>
      <c r="B2228" s="521" t="s">
        <v>430</v>
      </c>
      <c r="C2228" s="522"/>
      <c r="D2228" s="522"/>
      <c r="E2228" s="522"/>
      <c r="F2228" s="522"/>
      <c r="G2228" s="522"/>
      <c r="H2228" s="377" t="s">
        <v>6</v>
      </c>
      <c r="I2228" s="378">
        <f>F2238</f>
        <v>2</v>
      </c>
    </row>
    <row r="2229" spans="1:9" s="236" customFormat="1" ht="15.75" customHeight="1" x14ac:dyDescent="0.25">
      <c r="A2229" s="239"/>
      <c r="B2229" s="98"/>
      <c r="C2229" s="99"/>
      <c r="D2229" s="101"/>
      <c r="E2229" s="99"/>
      <c r="F2229" s="99"/>
      <c r="G2229" s="100"/>
      <c r="H2229" s="239"/>
      <c r="I2229" s="274"/>
    </row>
    <row r="2230" spans="1:9" s="236" customFormat="1" ht="15.75" customHeight="1" x14ac:dyDescent="0.25">
      <c r="A2230" s="239"/>
      <c r="B2230" s="422" t="s">
        <v>431</v>
      </c>
      <c r="C2230" s="423"/>
      <c r="D2230" s="423"/>
      <c r="E2230" s="423"/>
      <c r="F2230" s="423"/>
      <c r="G2230" s="424"/>
      <c r="H2230" s="239"/>
      <c r="I2230" s="274"/>
    </row>
    <row r="2231" spans="1:9" s="236" customFormat="1" ht="15.75" customHeight="1" x14ac:dyDescent="0.25">
      <c r="A2231" s="239"/>
      <c r="B2231" s="242"/>
      <c r="C2231" s="242"/>
      <c r="D2231" s="320">
        <v>2</v>
      </c>
      <c r="E2231" s="318" t="s">
        <v>6</v>
      </c>
      <c r="F2231" s="242"/>
      <c r="G2231" s="242"/>
      <c r="H2231" s="239"/>
      <c r="I2231" s="274"/>
    </row>
    <row r="2232" spans="1:9" s="236" customFormat="1" ht="15.75" customHeight="1" x14ac:dyDescent="0.25">
      <c r="A2232" s="239"/>
      <c r="B2232" s="303"/>
      <c r="C2232" s="304"/>
      <c r="D2232" s="304"/>
      <c r="E2232" s="304"/>
      <c r="F2232" s="304"/>
      <c r="G2232" s="305"/>
      <c r="H2232" s="239"/>
      <c r="I2232" s="274"/>
    </row>
    <row r="2233" spans="1:9" s="236" customFormat="1" ht="15.75" customHeight="1" x14ac:dyDescent="0.25">
      <c r="A2233" s="239"/>
      <c r="B2233" s="425" t="s">
        <v>30</v>
      </c>
      <c r="C2233" s="425"/>
      <c r="D2233" s="425"/>
      <c r="E2233" s="306">
        <v>0</v>
      </c>
      <c r="F2233" s="307" t="s">
        <v>6</v>
      </c>
      <c r="G2233" s="308"/>
      <c r="H2233" s="239"/>
      <c r="I2233" s="274"/>
    </row>
    <row r="2234" spans="1:9" s="236" customFormat="1" ht="15.75" customHeight="1" x14ac:dyDescent="0.25">
      <c r="A2234" s="239"/>
      <c r="B2234" s="426"/>
      <c r="C2234" s="426"/>
      <c r="D2234" s="426"/>
      <c r="E2234" s="426"/>
      <c r="F2234" s="426"/>
      <c r="G2234" s="426"/>
      <c r="H2234" s="239"/>
      <c r="I2234" s="274"/>
    </row>
    <row r="2235" spans="1:9" s="236" customFormat="1" ht="15.75" customHeight="1" x14ac:dyDescent="0.25">
      <c r="A2235" s="239"/>
      <c r="B2235" s="309" t="s">
        <v>17</v>
      </c>
      <c r="C2235" s="322"/>
      <c r="D2235" s="322"/>
      <c r="E2235" s="322"/>
      <c r="F2235" s="322"/>
      <c r="G2235" s="311"/>
      <c r="H2235" s="239"/>
      <c r="I2235" s="274"/>
    </row>
    <row r="2236" spans="1:9" s="236" customFormat="1" ht="15.75" customHeight="1" x14ac:dyDescent="0.25">
      <c r="A2236" s="239"/>
      <c r="B2236" s="312"/>
      <c r="C2236" s="313">
        <f>D2231</f>
        <v>2</v>
      </c>
      <c r="D2236" s="314" t="s">
        <v>18</v>
      </c>
      <c r="E2236" s="313">
        <f>E2233</f>
        <v>0</v>
      </c>
      <c r="F2236" s="314" t="s">
        <v>19</v>
      </c>
      <c r="G2236" s="313">
        <f>C2236-E2236</f>
        <v>2</v>
      </c>
      <c r="H2236" s="239"/>
      <c r="I2236" s="274"/>
    </row>
    <row r="2237" spans="1:9" s="236" customFormat="1" ht="15.75" customHeight="1" x14ac:dyDescent="0.25">
      <c r="A2237" s="239"/>
      <c r="B2237" s="312"/>
      <c r="C2237" s="315"/>
      <c r="D2237" s="315"/>
      <c r="E2237" s="315"/>
      <c r="F2237" s="315"/>
      <c r="G2237" s="316"/>
      <c r="H2237" s="239"/>
      <c r="I2237" s="274"/>
    </row>
    <row r="2238" spans="1:9" s="236" customFormat="1" ht="15.75" customHeight="1" x14ac:dyDescent="0.25">
      <c r="A2238" s="239"/>
      <c r="B2238" s="427" t="s">
        <v>432</v>
      </c>
      <c r="C2238" s="428"/>
      <c r="D2238" s="428"/>
      <c r="E2238" s="428"/>
      <c r="F2238" s="317">
        <f>G2236</f>
        <v>2</v>
      </c>
      <c r="G2238" s="322" t="s">
        <v>6</v>
      </c>
      <c r="H2238" s="239"/>
      <c r="I2238" s="274"/>
    </row>
    <row r="2239" spans="1:9" s="236" customFormat="1" ht="15.75" customHeight="1" x14ac:dyDescent="0.25">
      <c r="A2239" s="239"/>
      <c r="B2239" s="98"/>
      <c r="C2239" s="99"/>
      <c r="D2239" s="101"/>
      <c r="E2239" s="99"/>
      <c r="F2239" s="99"/>
      <c r="G2239" s="100"/>
      <c r="H2239" s="239"/>
      <c r="I2239" s="274"/>
    </row>
    <row r="2240" spans="1:9" s="236" customFormat="1" ht="15.75" customHeight="1" x14ac:dyDescent="0.25">
      <c r="A2240" s="239"/>
      <c r="B2240" s="98"/>
      <c r="C2240" s="99"/>
      <c r="D2240" s="101"/>
      <c r="E2240" s="99"/>
      <c r="F2240" s="99"/>
      <c r="G2240" s="100"/>
      <c r="H2240" s="239"/>
      <c r="I2240" s="274"/>
    </row>
    <row r="2241" spans="1:9" s="236" customFormat="1" ht="15.75" customHeight="1" x14ac:dyDescent="0.25">
      <c r="A2241" s="239"/>
      <c r="B2241" s="98"/>
      <c r="C2241" s="99"/>
      <c r="D2241" s="101"/>
      <c r="E2241" s="99"/>
      <c r="F2241" s="99"/>
      <c r="G2241" s="100"/>
      <c r="H2241" s="239"/>
      <c r="I2241" s="274"/>
    </row>
    <row r="2242" spans="1:9" s="236" customFormat="1" ht="15.75" customHeight="1" x14ac:dyDescent="0.25">
      <c r="A2242" s="239"/>
      <c r="B2242" s="98"/>
      <c r="C2242" s="99"/>
      <c r="D2242" s="101"/>
      <c r="E2242" s="99"/>
      <c r="F2242" s="99"/>
      <c r="G2242" s="100"/>
      <c r="H2242" s="239"/>
      <c r="I2242" s="274"/>
    </row>
    <row r="2243" spans="1:9" s="236" customFormat="1" ht="15.75" customHeight="1" x14ac:dyDescent="0.25">
      <c r="A2243" s="239"/>
      <c r="B2243" s="98"/>
      <c r="C2243" s="99"/>
      <c r="D2243" s="101"/>
      <c r="E2243" s="99"/>
      <c r="F2243" s="99"/>
      <c r="G2243" s="100"/>
      <c r="H2243" s="239"/>
      <c r="I2243" s="274"/>
    </row>
    <row r="2244" spans="1:9" s="236" customFormat="1" ht="15.75" customHeight="1" x14ac:dyDescent="0.25">
      <c r="A2244" s="239"/>
      <c r="B2244" s="98"/>
      <c r="C2244" s="99"/>
      <c r="D2244" s="101"/>
      <c r="E2244" s="99"/>
      <c r="F2244" s="99"/>
      <c r="G2244" s="100"/>
      <c r="H2244" s="239"/>
      <c r="I2244" s="274"/>
    </row>
    <row r="2245" spans="1:9" s="236" customFormat="1" ht="15.75" customHeight="1" x14ac:dyDescent="0.25">
      <c r="A2245" s="239"/>
      <c r="B2245" s="98"/>
      <c r="C2245" s="99"/>
      <c r="D2245" s="101"/>
      <c r="E2245" s="99"/>
      <c r="F2245" s="99"/>
      <c r="G2245" s="100"/>
      <c r="H2245" s="239"/>
      <c r="I2245" s="274"/>
    </row>
    <row r="2246" spans="1:9" s="236" customFormat="1" ht="15.75" customHeight="1" x14ac:dyDescent="0.25">
      <c r="A2246" s="239"/>
      <c r="B2246" s="98"/>
      <c r="C2246" s="99"/>
      <c r="D2246" s="101"/>
      <c r="E2246" s="99"/>
      <c r="F2246" s="99"/>
      <c r="G2246" s="100"/>
      <c r="H2246" s="239"/>
      <c r="I2246" s="274"/>
    </row>
    <row r="2247" spans="1:9" s="236" customFormat="1" ht="15.75" customHeight="1" x14ac:dyDescent="0.25">
      <c r="A2247" s="239"/>
      <c r="B2247" s="98"/>
      <c r="C2247" s="99"/>
      <c r="D2247" s="101"/>
      <c r="E2247" s="99"/>
      <c r="F2247" s="99"/>
      <c r="G2247" s="100"/>
      <c r="H2247" s="239"/>
      <c r="I2247" s="274"/>
    </row>
    <row r="2248" spans="1:9" s="236" customFormat="1" ht="15.75" customHeight="1" x14ac:dyDescent="0.25">
      <c r="A2248" s="239"/>
      <c r="B2248" s="98"/>
      <c r="C2248" s="99"/>
      <c r="D2248" s="101"/>
      <c r="E2248" s="99"/>
      <c r="F2248" s="99"/>
      <c r="G2248" s="100"/>
      <c r="H2248" s="239"/>
      <c r="I2248" s="274"/>
    </row>
    <row r="2249" spans="1:9" s="236" customFormat="1" ht="15.75" customHeight="1" x14ac:dyDescent="0.25">
      <c r="A2249" s="239"/>
      <c r="B2249" s="98"/>
      <c r="C2249" s="99"/>
      <c r="D2249" s="101"/>
      <c r="E2249" s="99"/>
      <c r="F2249" s="99"/>
      <c r="G2249" s="100"/>
      <c r="H2249" s="239"/>
      <c r="I2249" s="274"/>
    </row>
    <row r="2250" spans="1:9" s="236" customFormat="1" ht="15.75" customHeight="1" x14ac:dyDescent="0.25">
      <c r="A2250" s="239"/>
      <c r="B2250" s="98"/>
      <c r="C2250" s="99"/>
      <c r="D2250" s="101"/>
      <c r="E2250" s="99"/>
      <c r="F2250" s="99"/>
      <c r="G2250" s="100"/>
      <c r="H2250" s="239"/>
      <c r="I2250" s="274"/>
    </row>
    <row r="2251" spans="1:9" s="236" customFormat="1" ht="15.75" customHeight="1" x14ac:dyDescent="0.25">
      <c r="A2251" s="239"/>
      <c r="B2251" s="98"/>
      <c r="C2251" s="99"/>
      <c r="D2251" s="101"/>
      <c r="E2251" s="99"/>
      <c r="F2251" s="99"/>
      <c r="G2251" s="100"/>
      <c r="H2251" s="239"/>
      <c r="I2251" s="274"/>
    </row>
    <row r="2252" spans="1:9" s="236" customFormat="1" ht="22.5" customHeight="1" x14ac:dyDescent="0.25">
      <c r="A2252" s="377" t="s">
        <v>138</v>
      </c>
      <c r="B2252" s="521" t="s">
        <v>405</v>
      </c>
      <c r="C2252" s="522"/>
      <c r="D2252" s="522"/>
      <c r="E2252" s="522"/>
      <c r="F2252" s="522"/>
      <c r="G2252" s="522"/>
      <c r="H2252" s="377"/>
      <c r="I2252" s="377"/>
    </row>
    <row r="2253" spans="1:9" s="236" customFormat="1" ht="15.75" customHeight="1" x14ac:dyDescent="0.25">
      <c r="A2253" s="239"/>
      <c r="B2253" s="98"/>
      <c r="C2253" s="99"/>
      <c r="D2253" s="101"/>
      <c r="E2253" s="99"/>
      <c r="F2253" s="99"/>
      <c r="G2253" s="100"/>
      <c r="H2253" s="239"/>
      <c r="I2253" s="274"/>
    </row>
    <row r="2254" spans="1:9" s="236" customFormat="1" ht="22.5" customHeight="1" x14ac:dyDescent="0.25">
      <c r="A2254" s="377" t="s">
        <v>406</v>
      </c>
      <c r="B2254" s="521" t="s">
        <v>403</v>
      </c>
      <c r="C2254" s="522"/>
      <c r="D2254" s="522"/>
      <c r="E2254" s="522"/>
      <c r="F2254" s="522"/>
      <c r="G2254" s="522"/>
      <c r="H2254" s="377" t="s">
        <v>22</v>
      </c>
      <c r="I2254" s="378">
        <f>F2264</f>
        <v>4153.1000000000004</v>
      </c>
    </row>
    <row r="2255" spans="1:9" s="236" customFormat="1" ht="15.75" customHeight="1" x14ac:dyDescent="0.25">
      <c r="A2255" s="239"/>
      <c r="B2255" s="98"/>
      <c r="C2255" s="99"/>
      <c r="D2255" s="101"/>
      <c r="E2255" s="99"/>
      <c r="F2255" s="99"/>
      <c r="G2255" s="100"/>
      <c r="H2255" s="239"/>
      <c r="I2255" s="274"/>
    </row>
    <row r="2256" spans="1:9" s="236" customFormat="1" ht="15.75" customHeight="1" x14ac:dyDescent="0.25">
      <c r="A2256" s="239"/>
      <c r="B2256" s="422" t="s">
        <v>404</v>
      </c>
      <c r="C2256" s="423"/>
      <c r="D2256" s="423"/>
      <c r="E2256" s="423"/>
      <c r="F2256" s="423"/>
      <c r="G2256" s="424"/>
      <c r="H2256" s="239"/>
      <c r="I2256" s="274"/>
    </row>
    <row r="2257" spans="1:9" s="236" customFormat="1" ht="15.75" customHeight="1" x14ac:dyDescent="0.25">
      <c r="A2257" s="239"/>
      <c r="B2257" s="242"/>
      <c r="C2257" s="242"/>
      <c r="D2257" s="320">
        <v>4153.1000000000004</v>
      </c>
      <c r="E2257" s="319" t="s">
        <v>15</v>
      </c>
      <c r="F2257" s="242"/>
      <c r="G2257" s="242"/>
      <c r="H2257" s="239"/>
      <c r="I2257" s="274"/>
    </row>
    <row r="2258" spans="1:9" s="236" customFormat="1" ht="15.75" customHeight="1" x14ac:dyDescent="0.25">
      <c r="A2258" s="239"/>
      <c r="B2258" s="303"/>
      <c r="C2258" s="304"/>
      <c r="D2258" s="304"/>
      <c r="E2258" s="304"/>
      <c r="F2258" s="304"/>
      <c r="G2258" s="305"/>
      <c r="H2258" s="239"/>
      <c r="I2258" s="274"/>
    </row>
    <row r="2259" spans="1:9" s="236" customFormat="1" ht="15.75" customHeight="1" x14ac:dyDescent="0.25">
      <c r="A2259" s="239"/>
      <c r="B2259" s="425" t="s">
        <v>30</v>
      </c>
      <c r="C2259" s="425"/>
      <c r="D2259" s="425"/>
      <c r="E2259" s="306">
        <v>0</v>
      </c>
      <c r="F2259" s="307" t="s">
        <v>22</v>
      </c>
      <c r="G2259" s="308"/>
      <c r="H2259" s="239"/>
      <c r="I2259" s="274"/>
    </row>
    <row r="2260" spans="1:9" s="236" customFormat="1" ht="15.75" customHeight="1" x14ac:dyDescent="0.25">
      <c r="A2260" s="239"/>
      <c r="B2260" s="426"/>
      <c r="C2260" s="426"/>
      <c r="D2260" s="426"/>
      <c r="E2260" s="426"/>
      <c r="F2260" s="426"/>
      <c r="G2260" s="426"/>
      <c r="H2260" s="239"/>
      <c r="I2260" s="274"/>
    </row>
    <row r="2261" spans="1:9" s="236" customFormat="1" ht="15.75" customHeight="1" x14ac:dyDescent="0.25">
      <c r="A2261" s="239"/>
      <c r="B2261" s="309" t="s">
        <v>17</v>
      </c>
      <c r="C2261" s="322"/>
      <c r="D2261" s="322"/>
      <c r="E2261" s="322"/>
      <c r="F2261" s="322"/>
      <c r="G2261" s="311"/>
      <c r="H2261" s="239"/>
      <c r="I2261" s="274"/>
    </row>
    <row r="2262" spans="1:9" s="236" customFormat="1" ht="15.75" customHeight="1" x14ac:dyDescent="0.25">
      <c r="A2262" s="239"/>
      <c r="B2262" s="312"/>
      <c r="C2262" s="313">
        <f>D2257</f>
        <v>4153.1000000000004</v>
      </c>
      <c r="D2262" s="314" t="s">
        <v>18</v>
      </c>
      <c r="E2262" s="313">
        <f>E2259</f>
        <v>0</v>
      </c>
      <c r="F2262" s="314" t="s">
        <v>19</v>
      </c>
      <c r="G2262" s="313">
        <f>C2262-E2262</f>
        <v>4153.1000000000004</v>
      </c>
      <c r="H2262" s="239"/>
      <c r="I2262" s="274"/>
    </row>
    <row r="2263" spans="1:9" s="236" customFormat="1" ht="15.75" customHeight="1" x14ac:dyDescent="0.25">
      <c r="A2263" s="239"/>
      <c r="B2263" s="312"/>
      <c r="C2263" s="315"/>
      <c r="D2263" s="315"/>
      <c r="E2263" s="315"/>
      <c r="F2263" s="315"/>
      <c r="G2263" s="316"/>
      <c r="H2263" s="239"/>
      <c r="I2263" s="274"/>
    </row>
    <row r="2264" spans="1:9" ht="15.75" x14ac:dyDescent="0.25">
      <c r="A2264" s="239"/>
      <c r="B2264" s="427" t="s">
        <v>407</v>
      </c>
      <c r="C2264" s="428"/>
      <c r="D2264" s="428"/>
      <c r="E2264" s="428"/>
      <c r="F2264" s="317">
        <f>G2262</f>
        <v>4153.1000000000004</v>
      </c>
      <c r="G2264" s="322" t="s">
        <v>22</v>
      </c>
      <c r="H2264" s="239"/>
      <c r="I2264" s="274"/>
    </row>
    <row r="2265" spans="1:9" ht="15.75" x14ac:dyDescent="0.25">
      <c r="A2265" s="239"/>
      <c r="B2265" s="98"/>
      <c r="C2265" s="99"/>
      <c r="D2265" s="101"/>
      <c r="E2265" s="99"/>
      <c r="F2265" s="99"/>
      <c r="G2265" s="100"/>
      <c r="H2265" s="239"/>
      <c r="I2265" s="274"/>
    </row>
    <row r="2266" spans="1:9" ht="15.75" x14ac:dyDescent="0.25">
      <c r="A2266" s="239"/>
      <c r="B2266" s="98"/>
      <c r="C2266" s="99"/>
      <c r="D2266" s="101"/>
      <c r="E2266" s="99"/>
      <c r="F2266" s="99"/>
      <c r="G2266" s="100"/>
      <c r="H2266" s="239"/>
      <c r="I2266" s="274"/>
    </row>
    <row r="2267" spans="1:9" s="236" customFormat="1" ht="15.75" x14ac:dyDescent="0.25">
      <c r="A2267" s="239"/>
      <c r="B2267" s="98"/>
      <c r="C2267" s="99"/>
      <c r="D2267" s="101"/>
      <c r="E2267" s="99"/>
      <c r="F2267" s="99"/>
      <c r="G2267" s="100"/>
      <c r="H2267" s="239"/>
      <c r="I2267" s="274"/>
    </row>
    <row r="2268" spans="1:9" s="236" customFormat="1" ht="15.75" x14ac:dyDescent="0.25">
      <c r="A2268" s="239"/>
      <c r="B2268" s="98"/>
      <c r="C2268" s="99"/>
      <c r="D2268" s="101"/>
      <c r="E2268" s="99"/>
      <c r="F2268" s="99"/>
      <c r="G2268" s="100"/>
      <c r="H2268" s="239"/>
      <c r="I2268" s="274"/>
    </row>
    <row r="2269" spans="1:9" s="236" customFormat="1" ht="15.75" x14ac:dyDescent="0.25">
      <c r="A2269" s="239"/>
      <c r="B2269" s="98"/>
      <c r="C2269" s="99"/>
      <c r="D2269" s="101"/>
      <c r="E2269" s="99"/>
      <c r="F2269" s="99"/>
      <c r="G2269" s="100"/>
      <c r="H2269" s="239"/>
      <c r="I2269" s="274"/>
    </row>
    <row r="2270" spans="1:9" s="236" customFormat="1" ht="15.75" x14ac:dyDescent="0.25">
      <c r="A2270" s="239"/>
      <c r="B2270" s="98"/>
      <c r="C2270" s="99"/>
      <c r="D2270" s="101"/>
      <c r="E2270" s="99"/>
      <c r="F2270" s="99"/>
      <c r="G2270" s="100"/>
      <c r="H2270" s="239"/>
      <c r="I2270" s="274"/>
    </row>
    <row r="2271" spans="1:9" s="236" customFormat="1" ht="15.75" x14ac:dyDescent="0.25">
      <c r="A2271" s="239"/>
      <c r="B2271" s="98"/>
      <c r="C2271" s="99"/>
      <c r="D2271" s="101"/>
      <c r="E2271" s="99"/>
      <c r="F2271" s="99"/>
      <c r="G2271" s="100"/>
      <c r="H2271" s="239"/>
      <c r="I2271" s="274"/>
    </row>
    <row r="2272" spans="1:9" s="236" customFormat="1" ht="15.75" x14ac:dyDescent="0.25">
      <c r="A2272" s="239"/>
      <c r="B2272" s="98"/>
      <c r="C2272" s="99"/>
      <c r="D2272" s="101"/>
      <c r="E2272" s="99"/>
      <c r="F2272" s="99"/>
      <c r="G2272" s="100"/>
      <c r="H2272" s="239"/>
      <c r="I2272" s="274"/>
    </row>
    <row r="2273" spans="1:9" s="236" customFormat="1" ht="15.75" x14ac:dyDescent="0.25">
      <c r="A2273" s="239"/>
      <c r="B2273" s="98"/>
      <c r="C2273" s="99"/>
      <c r="D2273" s="101"/>
      <c r="E2273" s="99"/>
      <c r="F2273" s="99"/>
      <c r="G2273" s="100"/>
      <c r="H2273" s="239"/>
      <c r="I2273" s="274"/>
    </row>
    <row r="2274" spans="1:9" s="236" customFormat="1" ht="15.75" x14ac:dyDescent="0.25">
      <c r="A2274" s="239"/>
      <c r="B2274" s="98"/>
      <c r="C2274" s="99"/>
      <c r="D2274" s="101"/>
      <c r="E2274" s="99"/>
      <c r="F2274" s="99"/>
      <c r="G2274" s="100"/>
      <c r="H2274" s="239"/>
      <c r="I2274" s="274"/>
    </row>
    <row r="2275" spans="1:9" s="236" customFormat="1" ht="15.75" x14ac:dyDescent="0.25">
      <c r="A2275" s="239"/>
      <c r="B2275" s="98"/>
      <c r="C2275" s="99"/>
      <c r="D2275" s="101"/>
      <c r="E2275" s="99"/>
      <c r="F2275" s="99"/>
      <c r="G2275" s="100"/>
      <c r="H2275" s="239"/>
      <c r="I2275" s="274"/>
    </row>
    <row r="2276" spans="1:9" s="236" customFormat="1" ht="15.75" x14ac:dyDescent="0.25">
      <c r="A2276" s="239"/>
      <c r="B2276" s="98"/>
      <c r="C2276" s="99"/>
      <c r="D2276" s="101"/>
      <c r="E2276" s="99"/>
      <c r="F2276" s="99"/>
      <c r="G2276" s="100"/>
      <c r="H2276" s="239"/>
      <c r="I2276" s="274"/>
    </row>
    <row r="2277" spans="1:9" s="236" customFormat="1" ht="15.75" x14ac:dyDescent="0.25">
      <c r="A2277" s="239"/>
      <c r="B2277" s="98"/>
      <c r="C2277" s="99"/>
      <c r="D2277" s="101"/>
      <c r="E2277" s="99"/>
      <c r="F2277" s="99"/>
      <c r="G2277" s="100"/>
      <c r="H2277" s="239"/>
      <c r="I2277" s="274"/>
    </row>
    <row r="2278" spans="1:9" s="236" customFormat="1" ht="15.75" x14ac:dyDescent="0.25">
      <c r="A2278" s="239"/>
      <c r="B2278" s="98"/>
      <c r="C2278" s="99"/>
      <c r="D2278" s="101"/>
      <c r="E2278" s="99"/>
      <c r="F2278" s="99"/>
      <c r="G2278" s="100"/>
      <c r="H2278" s="239"/>
      <c r="I2278" s="274"/>
    </row>
    <row r="2279" spans="1:9" s="236" customFormat="1" ht="22.5" customHeight="1" x14ac:dyDescent="0.25">
      <c r="A2279" s="377" t="s">
        <v>408</v>
      </c>
      <c r="B2279" s="521" t="s">
        <v>21</v>
      </c>
      <c r="C2279" s="522"/>
      <c r="D2279" s="522"/>
      <c r="E2279" s="522"/>
      <c r="F2279" s="522"/>
      <c r="G2279" s="522"/>
      <c r="H2279" s="377" t="s">
        <v>22</v>
      </c>
      <c r="I2279" s="378">
        <f>F2289</f>
        <v>15894.18</v>
      </c>
    </row>
    <row r="2280" spans="1:9" s="236" customFormat="1" ht="15.75" x14ac:dyDescent="0.25">
      <c r="A2280" s="239"/>
      <c r="B2280" s="98"/>
      <c r="C2280" s="99"/>
      <c r="D2280" s="101"/>
      <c r="E2280" s="99"/>
      <c r="F2280" s="99"/>
      <c r="G2280" s="100"/>
      <c r="H2280" s="239"/>
      <c r="I2280" s="274"/>
    </row>
    <row r="2281" spans="1:9" s="236" customFormat="1" ht="15.75" x14ac:dyDescent="0.25">
      <c r="A2281" s="239"/>
      <c r="B2281" s="422" t="s">
        <v>411</v>
      </c>
      <c r="C2281" s="423"/>
      <c r="D2281" s="423"/>
      <c r="E2281" s="423"/>
      <c r="F2281" s="423"/>
      <c r="G2281" s="424"/>
      <c r="H2281" s="239"/>
      <c r="I2281" s="274"/>
    </row>
    <row r="2282" spans="1:9" s="236" customFormat="1" ht="15.75" x14ac:dyDescent="0.25">
      <c r="A2282" s="239"/>
      <c r="B2282" s="242"/>
      <c r="C2282" s="242"/>
      <c r="D2282" s="320">
        <v>15894.18</v>
      </c>
      <c r="E2282" s="319" t="s">
        <v>22</v>
      </c>
      <c r="F2282" s="242"/>
      <c r="G2282" s="242"/>
      <c r="H2282" s="239"/>
      <c r="I2282" s="274"/>
    </row>
    <row r="2283" spans="1:9" s="236" customFormat="1" ht="15.75" x14ac:dyDescent="0.25">
      <c r="A2283" s="239"/>
      <c r="B2283" s="303"/>
      <c r="C2283" s="304"/>
      <c r="D2283" s="304"/>
      <c r="E2283" s="304"/>
      <c r="F2283" s="304"/>
      <c r="G2283" s="305"/>
      <c r="H2283" s="239"/>
      <c r="I2283" s="274"/>
    </row>
    <row r="2284" spans="1:9" s="236" customFormat="1" ht="15.75" x14ac:dyDescent="0.25">
      <c r="A2284" s="239"/>
      <c r="B2284" s="425" t="s">
        <v>30</v>
      </c>
      <c r="C2284" s="425"/>
      <c r="D2284" s="425"/>
      <c r="E2284" s="306">
        <v>0</v>
      </c>
      <c r="F2284" s="307" t="s">
        <v>22</v>
      </c>
      <c r="G2284" s="308"/>
      <c r="H2284" s="239"/>
      <c r="I2284" s="274"/>
    </row>
    <row r="2285" spans="1:9" s="236" customFormat="1" ht="15.75" x14ac:dyDescent="0.25">
      <c r="A2285" s="239"/>
      <c r="B2285" s="426"/>
      <c r="C2285" s="426"/>
      <c r="D2285" s="426"/>
      <c r="E2285" s="426"/>
      <c r="F2285" s="426"/>
      <c r="G2285" s="426"/>
      <c r="H2285" s="239"/>
      <c r="I2285" s="274"/>
    </row>
    <row r="2286" spans="1:9" s="236" customFormat="1" ht="15.75" x14ac:dyDescent="0.25">
      <c r="A2286" s="239"/>
      <c r="B2286" s="309" t="s">
        <v>17</v>
      </c>
      <c r="C2286" s="322"/>
      <c r="D2286" s="322"/>
      <c r="E2286" s="322"/>
      <c r="F2286" s="322"/>
      <c r="G2286" s="311"/>
      <c r="H2286" s="239"/>
      <c r="I2286" s="274"/>
    </row>
    <row r="2287" spans="1:9" s="236" customFormat="1" ht="15.75" x14ac:dyDescent="0.25">
      <c r="A2287" s="239"/>
      <c r="B2287" s="312"/>
      <c r="C2287" s="313">
        <f>D2282</f>
        <v>15894.18</v>
      </c>
      <c r="D2287" s="314" t="s">
        <v>18</v>
      </c>
      <c r="E2287" s="313">
        <f>E2284</f>
        <v>0</v>
      </c>
      <c r="F2287" s="314" t="s">
        <v>19</v>
      </c>
      <c r="G2287" s="313">
        <f>C2287-E2287</f>
        <v>15894.18</v>
      </c>
      <c r="H2287" s="239"/>
      <c r="I2287" s="274"/>
    </row>
    <row r="2288" spans="1:9" s="236" customFormat="1" ht="15.75" x14ac:dyDescent="0.25">
      <c r="A2288" s="239"/>
      <c r="B2288" s="312"/>
      <c r="C2288" s="315"/>
      <c r="D2288" s="315"/>
      <c r="E2288" s="315"/>
      <c r="F2288" s="315"/>
      <c r="G2288" s="316"/>
      <c r="H2288" s="239"/>
      <c r="I2288" s="274"/>
    </row>
    <row r="2289" spans="1:9" s="236" customFormat="1" ht="15.75" x14ac:dyDescent="0.25">
      <c r="A2289" s="239"/>
      <c r="B2289" s="427" t="s">
        <v>407</v>
      </c>
      <c r="C2289" s="428"/>
      <c r="D2289" s="428"/>
      <c r="E2289" s="428"/>
      <c r="F2289" s="317">
        <f>G2287</f>
        <v>15894.18</v>
      </c>
      <c r="G2289" s="322" t="s">
        <v>22</v>
      </c>
      <c r="H2289" s="239"/>
      <c r="I2289" s="274"/>
    </row>
    <row r="2290" spans="1:9" s="236" customFormat="1" ht="15.75" x14ac:dyDescent="0.25">
      <c r="A2290" s="239"/>
      <c r="B2290" s="98"/>
      <c r="C2290" s="99"/>
      <c r="D2290" s="101"/>
      <c r="E2290" s="99"/>
      <c r="F2290" s="99"/>
      <c r="G2290" s="100"/>
      <c r="H2290" s="239"/>
      <c r="I2290" s="274"/>
    </row>
    <row r="2291" spans="1:9" s="236" customFormat="1" ht="15.75" x14ac:dyDescent="0.25">
      <c r="A2291" s="239"/>
      <c r="B2291" s="98"/>
      <c r="C2291" s="99"/>
      <c r="D2291" s="101"/>
      <c r="E2291" s="99"/>
      <c r="F2291" s="99"/>
      <c r="G2291" s="100"/>
      <c r="H2291" s="239"/>
      <c r="I2291" s="419"/>
    </row>
    <row r="2292" spans="1:9" s="236" customFormat="1" ht="15.75" x14ac:dyDescent="0.25">
      <c r="A2292" s="239"/>
      <c r="B2292" s="98"/>
      <c r="C2292" s="99"/>
      <c r="D2292" s="101"/>
      <c r="E2292" s="99"/>
      <c r="F2292" s="99"/>
      <c r="G2292" s="100"/>
      <c r="H2292" s="239"/>
      <c r="I2292" s="419"/>
    </row>
    <row r="2293" spans="1:9" s="236" customFormat="1" ht="15.75" x14ac:dyDescent="0.25">
      <c r="A2293" s="239"/>
      <c r="B2293" s="98"/>
      <c r="C2293" s="99"/>
      <c r="D2293" s="101"/>
      <c r="E2293" s="99"/>
      <c r="F2293" s="99"/>
      <c r="G2293" s="100"/>
      <c r="H2293" s="239"/>
      <c r="I2293" s="419"/>
    </row>
    <row r="2294" spans="1:9" s="236" customFormat="1" ht="15.75" x14ac:dyDescent="0.25">
      <c r="A2294" s="239"/>
      <c r="B2294" s="98"/>
      <c r="C2294" s="99"/>
      <c r="D2294" s="101"/>
      <c r="E2294" s="99"/>
      <c r="F2294" s="99"/>
      <c r="G2294" s="100"/>
      <c r="H2294" s="239"/>
      <c r="I2294" s="419"/>
    </row>
    <row r="2295" spans="1:9" s="236" customFormat="1" ht="15.75" x14ac:dyDescent="0.25">
      <c r="A2295" s="239"/>
      <c r="B2295" s="98"/>
      <c r="C2295" s="99"/>
      <c r="D2295" s="101"/>
      <c r="E2295" s="99"/>
      <c r="F2295" s="99"/>
      <c r="G2295" s="100"/>
      <c r="H2295" s="239"/>
      <c r="I2295" s="419"/>
    </row>
    <row r="2296" spans="1:9" s="236" customFormat="1" ht="15.75" x14ac:dyDescent="0.25">
      <c r="A2296" s="239"/>
      <c r="B2296" s="98"/>
      <c r="C2296" s="99"/>
      <c r="D2296" s="101"/>
      <c r="E2296" s="99"/>
      <c r="F2296" s="99"/>
      <c r="G2296" s="100"/>
      <c r="H2296" s="239"/>
      <c r="I2296" s="419"/>
    </row>
    <row r="2297" spans="1:9" s="236" customFormat="1" ht="15.75" x14ac:dyDescent="0.25">
      <c r="A2297" s="239"/>
      <c r="B2297" s="98"/>
      <c r="C2297" s="99"/>
      <c r="D2297" s="101"/>
      <c r="E2297" s="99"/>
      <c r="F2297" s="99"/>
      <c r="G2297" s="100"/>
      <c r="H2297" s="239"/>
      <c r="I2297" s="274"/>
    </row>
    <row r="2298" spans="1:9" s="236" customFormat="1" ht="15.75" x14ac:dyDescent="0.25">
      <c r="A2298" s="239"/>
      <c r="B2298" s="98"/>
      <c r="C2298" s="99"/>
      <c r="D2298" s="101"/>
      <c r="E2298" s="99"/>
      <c r="F2298" s="99"/>
      <c r="G2298" s="100"/>
      <c r="H2298" s="239"/>
      <c r="I2298" s="274"/>
    </row>
    <row r="2299" spans="1:9" s="236" customFormat="1" ht="15.75" x14ac:dyDescent="0.25">
      <c r="A2299" s="239"/>
      <c r="B2299" s="98"/>
      <c r="C2299" s="99"/>
      <c r="D2299" s="101"/>
      <c r="E2299" s="99"/>
      <c r="F2299" s="99"/>
      <c r="G2299" s="100"/>
      <c r="H2299" s="239"/>
      <c r="I2299" s="274"/>
    </row>
    <row r="2300" spans="1:9" s="236" customFormat="1" ht="15.75" x14ac:dyDescent="0.25">
      <c r="A2300" s="239"/>
      <c r="B2300" s="98"/>
      <c r="C2300" s="99"/>
      <c r="D2300" s="101"/>
      <c r="E2300" s="99"/>
      <c r="F2300" s="99"/>
      <c r="G2300" s="100"/>
      <c r="H2300" s="239"/>
      <c r="I2300" s="274"/>
    </row>
    <row r="2301" spans="1:9" s="236" customFormat="1" ht="15.75" x14ac:dyDescent="0.25">
      <c r="A2301" s="239"/>
      <c r="B2301" s="98"/>
      <c r="C2301" s="99"/>
      <c r="D2301" s="101"/>
      <c r="E2301" s="99"/>
      <c r="F2301" s="99"/>
      <c r="G2301" s="100"/>
      <c r="H2301" s="239"/>
      <c r="I2301" s="274"/>
    </row>
    <row r="2302" spans="1:9" s="236" customFormat="1" ht="15.75" x14ac:dyDescent="0.25">
      <c r="A2302" s="239"/>
      <c r="B2302" s="98"/>
      <c r="C2302" s="99"/>
      <c r="D2302" s="101"/>
      <c r="E2302" s="99"/>
      <c r="F2302" s="99"/>
      <c r="G2302" s="100"/>
      <c r="H2302" s="239"/>
      <c r="I2302" s="274"/>
    </row>
    <row r="2303" spans="1:9" s="236" customFormat="1" ht="15.75" x14ac:dyDescent="0.25">
      <c r="A2303" s="239"/>
      <c r="B2303" s="98"/>
      <c r="C2303" s="99"/>
      <c r="D2303" s="101"/>
      <c r="E2303" s="99"/>
      <c r="F2303" s="99"/>
      <c r="G2303" s="100"/>
      <c r="H2303" s="239"/>
      <c r="I2303" s="274"/>
    </row>
    <row r="2304" spans="1:9" s="236" customFormat="1" ht="15.75" x14ac:dyDescent="0.25">
      <c r="A2304" s="239"/>
      <c r="B2304" s="98"/>
      <c r="C2304" s="99"/>
      <c r="D2304" s="101"/>
      <c r="E2304" s="99"/>
      <c r="F2304" s="99"/>
      <c r="G2304" s="100"/>
      <c r="H2304" s="239"/>
      <c r="I2304" s="274"/>
    </row>
    <row r="2305" spans="1:9" s="236" customFormat="1" ht="15.75" x14ac:dyDescent="0.25">
      <c r="A2305" s="239"/>
      <c r="B2305" s="98"/>
      <c r="C2305" s="99"/>
      <c r="D2305" s="101"/>
      <c r="E2305" s="99"/>
      <c r="F2305" s="99"/>
      <c r="G2305" s="100"/>
      <c r="H2305" s="239"/>
      <c r="I2305" s="274"/>
    </row>
    <row r="2306" spans="1:9" s="236" customFormat="1" ht="15.75" x14ac:dyDescent="0.25">
      <c r="A2306" s="239"/>
      <c r="B2306" s="98"/>
      <c r="C2306" s="99"/>
      <c r="D2306" s="101"/>
      <c r="E2306" s="99"/>
      <c r="F2306" s="99"/>
      <c r="G2306" s="100"/>
      <c r="H2306" s="239"/>
      <c r="I2306" s="274"/>
    </row>
    <row r="2307" spans="1:9" s="236" customFormat="1" ht="15.75" x14ac:dyDescent="0.25">
      <c r="A2307" s="239"/>
      <c r="B2307" s="98"/>
      <c r="C2307" s="99"/>
      <c r="D2307" s="101"/>
      <c r="E2307" s="99"/>
      <c r="F2307" s="99"/>
      <c r="G2307" s="100"/>
      <c r="H2307" s="239"/>
      <c r="I2307" s="274"/>
    </row>
    <row r="2308" spans="1:9" s="236" customFormat="1" ht="15.75" x14ac:dyDescent="0.25">
      <c r="A2308" s="239"/>
      <c r="B2308" s="98"/>
      <c r="C2308" s="99"/>
      <c r="D2308" s="101"/>
      <c r="E2308" s="99"/>
      <c r="F2308" s="99"/>
      <c r="G2308" s="100"/>
      <c r="H2308" s="239"/>
      <c r="I2308" s="274"/>
    </row>
    <row r="2309" spans="1:9" s="236" customFormat="1" ht="15.75" x14ac:dyDescent="0.25">
      <c r="A2309" s="239"/>
      <c r="B2309" s="98"/>
      <c r="C2309" s="99"/>
      <c r="D2309" s="101"/>
      <c r="E2309" s="99"/>
      <c r="F2309" s="99"/>
      <c r="G2309" s="100"/>
      <c r="H2309" s="239"/>
      <c r="I2309" s="274"/>
    </row>
    <row r="2310" spans="1:9" s="236" customFormat="1" ht="15.75" x14ac:dyDescent="0.25">
      <c r="A2310" s="239"/>
      <c r="B2310" s="98"/>
      <c r="C2310" s="99"/>
      <c r="D2310" s="101"/>
      <c r="E2310" s="99"/>
      <c r="F2310" s="99"/>
      <c r="G2310" s="100"/>
      <c r="H2310" s="239"/>
      <c r="I2310" s="274"/>
    </row>
    <row r="2311" spans="1:9" s="236" customFormat="1" ht="22.5" customHeight="1" x14ac:dyDescent="0.25">
      <c r="A2311" s="377" t="s">
        <v>409</v>
      </c>
      <c r="B2311" s="521" t="s">
        <v>410</v>
      </c>
      <c r="C2311" s="522"/>
      <c r="D2311" s="522"/>
      <c r="E2311" s="522"/>
      <c r="F2311" s="522"/>
      <c r="G2311" s="522"/>
      <c r="H2311" s="377" t="s">
        <v>15</v>
      </c>
      <c r="I2311" s="378">
        <f>F2321</f>
        <v>2771.4</v>
      </c>
    </row>
    <row r="2312" spans="1:9" s="236" customFormat="1" ht="15.75" x14ac:dyDescent="0.25">
      <c r="A2312" s="239"/>
      <c r="B2312" s="98"/>
      <c r="C2312" s="99"/>
      <c r="D2312" s="101"/>
      <c r="E2312" s="99"/>
      <c r="F2312" s="99"/>
      <c r="G2312" s="100"/>
      <c r="H2312" s="239"/>
      <c r="I2312" s="274"/>
    </row>
    <row r="2313" spans="1:9" s="236" customFormat="1" ht="15.75" x14ac:dyDescent="0.25">
      <c r="A2313" s="239"/>
      <c r="B2313" s="422" t="s">
        <v>412</v>
      </c>
      <c r="C2313" s="423"/>
      <c r="D2313" s="423"/>
      <c r="E2313" s="423"/>
      <c r="F2313" s="423"/>
      <c r="G2313" s="424"/>
      <c r="H2313" s="239"/>
      <c r="I2313" s="274"/>
    </row>
    <row r="2314" spans="1:9" s="236" customFormat="1" ht="15.75" x14ac:dyDescent="0.25">
      <c r="A2314" s="239"/>
      <c r="B2314" s="242"/>
      <c r="C2314" s="242"/>
      <c r="D2314" s="320">
        <v>2771.4</v>
      </c>
      <c r="E2314" s="319" t="s">
        <v>15</v>
      </c>
      <c r="F2314" s="242"/>
      <c r="G2314" s="242"/>
      <c r="H2314" s="239"/>
      <c r="I2314" s="274"/>
    </row>
    <row r="2315" spans="1:9" s="236" customFormat="1" ht="15.75" x14ac:dyDescent="0.25">
      <c r="A2315" s="239"/>
      <c r="B2315" s="303"/>
      <c r="C2315" s="304"/>
      <c r="D2315" s="304"/>
      <c r="E2315" s="304"/>
      <c r="F2315" s="304"/>
      <c r="G2315" s="305"/>
      <c r="H2315" s="239"/>
      <c r="I2315" s="274"/>
    </row>
    <row r="2316" spans="1:9" s="236" customFormat="1" ht="15.75" x14ac:dyDescent="0.25">
      <c r="A2316" s="239"/>
      <c r="B2316" s="425" t="s">
        <v>30</v>
      </c>
      <c r="C2316" s="425"/>
      <c r="D2316" s="425"/>
      <c r="E2316" s="306">
        <v>0</v>
      </c>
      <c r="F2316" s="307" t="s">
        <v>15</v>
      </c>
      <c r="G2316" s="308"/>
      <c r="H2316" s="239"/>
      <c r="I2316" s="274"/>
    </row>
    <row r="2317" spans="1:9" s="236" customFormat="1" ht="15.75" x14ac:dyDescent="0.25">
      <c r="A2317" s="239"/>
      <c r="B2317" s="426"/>
      <c r="C2317" s="426"/>
      <c r="D2317" s="426"/>
      <c r="E2317" s="426"/>
      <c r="F2317" s="426"/>
      <c r="G2317" s="426"/>
      <c r="H2317" s="239"/>
      <c r="I2317" s="274"/>
    </row>
    <row r="2318" spans="1:9" s="236" customFormat="1" ht="15.75" x14ac:dyDescent="0.25">
      <c r="A2318" s="239"/>
      <c r="B2318" s="309" t="s">
        <v>17</v>
      </c>
      <c r="C2318" s="322"/>
      <c r="D2318" s="322"/>
      <c r="E2318" s="322"/>
      <c r="F2318" s="322"/>
      <c r="G2318" s="311"/>
      <c r="H2318" s="239"/>
      <c r="I2318" s="274"/>
    </row>
    <row r="2319" spans="1:9" s="236" customFormat="1" ht="15.75" x14ac:dyDescent="0.25">
      <c r="A2319" s="239"/>
      <c r="B2319" s="312"/>
      <c r="C2319" s="313">
        <f>D2314</f>
        <v>2771.4</v>
      </c>
      <c r="D2319" s="314" t="s">
        <v>18</v>
      </c>
      <c r="E2319" s="313">
        <f>E2316</f>
        <v>0</v>
      </c>
      <c r="F2319" s="314" t="s">
        <v>19</v>
      </c>
      <c r="G2319" s="313">
        <f>C2319-E2319</f>
        <v>2771.4</v>
      </c>
      <c r="H2319" s="239"/>
      <c r="I2319" s="274"/>
    </row>
    <row r="2320" spans="1:9" s="236" customFormat="1" ht="15.75" x14ac:dyDescent="0.25">
      <c r="A2320" s="239"/>
      <c r="B2320" s="312"/>
      <c r="C2320" s="315"/>
      <c r="D2320" s="315"/>
      <c r="E2320" s="315"/>
      <c r="F2320" s="315"/>
      <c r="G2320" s="316"/>
      <c r="H2320" s="239"/>
      <c r="I2320" s="274"/>
    </row>
    <row r="2321" spans="1:9" s="236" customFormat="1" ht="15.75" x14ac:dyDescent="0.25">
      <c r="A2321" s="239"/>
      <c r="B2321" s="427" t="s">
        <v>437</v>
      </c>
      <c r="C2321" s="428"/>
      <c r="D2321" s="428"/>
      <c r="E2321" s="428"/>
      <c r="F2321" s="317">
        <f>G2319</f>
        <v>2771.4</v>
      </c>
      <c r="G2321" s="322" t="s">
        <v>15</v>
      </c>
      <c r="H2321" s="239"/>
      <c r="I2321" s="274"/>
    </row>
    <row r="2322" spans="1:9" s="236" customFormat="1" ht="15.75" x14ac:dyDescent="0.25">
      <c r="A2322" s="239"/>
      <c r="B2322" s="98"/>
      <c r="C2322" s="99"/>
      <c r="D2322" s="101"/>
      <c r="E2322" s="99"/>
      <c r="F2322" s="99"/>
      <c r="G2322" s="100"/>
      <c r="H2322" s="239"/>
      <c r="I2322" s="274"/>
    </row>
    <row r="2323" spans="1:9" ht="15.75" x14ac:dyDescent="0.25">
      <c r="A2323" s="239"/>
      <c r="B2323" s="98"/>
      <c r="C2323" s="99"/>
      <c r="D2323" s="101"/>
      <c r="E2323" s="99"/>
      <c r="F2323" s="99"/>
      <c r="G2323" s="100"/>
      <c r="H2323" s="239"/>
      <c r="I2323" s="411"/>
    </row>
    <row r="2324" spans="1:9" ht="15.75" x14ac:dyDescent="0.25">
      <c r="A2324" s="239"/>
      <c r="B2324" s="98"/>
      <c r="C2324" s="99"/>
      <c r="D2324" s="101"/>
      <c r="E2324" s="99"/>
      <c r="F2324" s="99"/>
      <c r="G2324" s="100"/>
      <c r="H2324" s="239"/>
      <c r="I2324" s="411"/>
    </row>
    <row r="2325" spans="1:9" ht="15.75" x14ac:dyDescent="0.25">
      <c r="A2325" s="239"/>
      <c r="B2325" s="98"/>
      <c r="C2325" s="99"/>
      <c r="D2325" s="101"/>
      <c r="E2325" s="99"/>
      <c r="F2325" s="99"/>
      <c r="G2325" s="100"/>
      <c r="H2325" s="239"/>
      <c r="I2325" s="411"/>
    </row>
    <row r="2326" spans="1:9" ht="15.75" x14ac:dyDescent="0.25">
      <c r="A2326" s="239"/>
      <c r="B2326" s="98"/>
      <c r="C2326" s="99"/>
      <c r="D2326" s="101"/>
      <c r="E2326" s="99"/>
      <c r="F2326" s="99"/>
      <c r="G2326" s="100"/>
      <c r="H2326" s="239"/>
      <c r="I2326" s="411"/>
    </row>
    <row r="2327" spans="1:9" ht="15.75" x14ac:dyDescent="0.25">
      <c r="A2327" s="239"/>
      <c r="B2327" s="98"/>
      <c r="C2327" s="99"/>
      <c r="D2327" s="101"/>
      <c r="E2327" s="99"/>
      <c r="F2327" s="99"/>
      <c r="G2327" s="100"/>
      <c r="H2327" s="239"/>
      <c r="I2327" s="411"/>
    </row>
    <row r="2328" spans="1:9" ht="15.75" x14ac:dyDescent="0.25">
      <c r="A2328" s="239"/>
      <c r="B2328" s="98"/>
      <c r="C2328" s="99"/>
      <c r="D2328" s="101"/>
      <c r="E2328" s="99"/>
      <c r="F2328" s="99"/>
      <c r="G2328" s="100"/>
      <c r="H2328" s="239"/>
      <c r="I2328" s="411"/>
    </row>
    <row r="2329" spans="1:9" ht="15.75" x14ac:dyDescent="0.25">
      <c r="A2329" s="239"/>
      <c r="B2329" s="98"/>
      <c r="C2329" s="99"/>
      <c r="D2329" s="101"/>
      <c r="E2329" s="99"/>
      <c r="F2329" s="99"/>
      <c r="G2329" s="100"/>
      <c r="H2329" s="239"/>
      <c r="I2329" s="411"/>
    </row>
    <row r="2330" spans="1:9" ht="15.75" x14ac:dyDescent="0.25">
      <c r="A2330" s="239"/>
      <c r="B2330" s="98"/>
      <c r="C2330" s="99"/>
      <c r="D2330" s="101"/>
      <c r="E2330" s="99"/>
      <c r="F2330" s="99"/>
      <c r="G2330" s="100"/>
      <c r="H2330" s="239"/>
      <c r="I2330" s="411"/>
    </row>
    <row r="2331" spans="1:9" ht="15.75" x14ac:dyDescent="0.25">
      <c r="A2331" s="239"/>
      <c r="B2331" s="98"/>
      <c r="C2331" s="99"/>
      <c r="D2331" s="101"/>
      <c r="E2331" s="99"/>
      <c r="F2331" s="99"/>
      <c r="G2331" s="100"/>
      <c r="H2331" s="239"/>
      <c r="I2331" s="411"/>
    </row>
    <row r="2332" spans="1:9" ht="15.75" x14ac:dyDescent="0.25">
      <c r="A2332" s="239"/>
      <c r="B2332" s="98"/>
      <c r="C2332" s="99"/>
      <c r="D2332" s="101"/>
      <c r="E2332" s="99"/>
      <c r="F2332" s="99"/>
      <c r="G2332" s="100"/>
      <c r="H2332" s="239"/>
      <c r="I2332" s="411"/>
    </row>
    <row r="2333" spans="1:9" ht="15.75" x14ac:dyDescent="0.25">
      <c r="A2333" s="239"/>
      <c r="B2333" s="98"/>
      <c r="C2333" s="99"/>
      <c r="D2333" s="101"/>
      <c r="E2333" s="99"/>
      <c r="F2333" s="99"/>
      <c r="G2333" s="100"/>
      <c r="H2333" s="239"/>
      <c r="I2333" s="411"/>
    </row>
    <row r="2334" spans="1:9" ht="15.75" x14ac:dyDescent="0.25">
      <c r="A2334" s="239"/>
      <c r="B2334" s="98"/>
      <c r="C2334" s="99"/>
      <c r="D2334" s="101"/>
      <c r="E2334" s="99"/>
      <c r="F2334" s="99"/>
      <c r="G2334" s="100"/>
      <c r="H2334" s="239"/>
      <c r="I2334" s="411"/>
    </row>
  </sheetData>
  <mergeCells count="543">
    <mergeCell ref="B2321:E2321"/>
    <mergeCell ref="B1896:G1896"/>
    <mergeCell ref="B1898:G1898"/>
    <mergeCell ref="B1900:G1900"/>
    <mergeCell ref="B1903:D1903"/>
    <mergeCell ref="B1904:G1904"/>
    <mergeCell ref="B1908:E1908"/>
    <mergeCell ref="B2131:G2131"/>
    <mergeCell ref="B2133:G2133"/>
    <mergeCell ref="B2136:D2136"/>
    <mergeCell ref="B2137:G2137"/>
    <mergeCell ref="B2141:E2141"/>
    <mergeCell ref="B2155:G2155"/>
    <mergeCell ref="B2157:G2157"/>
    <mergeCell ref="B2160:D2160"/>
    <mergeCell ref="B2161:G2161"/>
    <mergeCell ref="B2165:E2165"/>
    <mergeCell ref="B2179:G2179"/>
    <mergeCell ref="B2181:G2181"/>
    <mergeCell ref="B2184:D2184"/>
    <mergeCell ref="B2185:G2185"/>
    <mergeCell ref="B2189:E2189"/>
    <mergeCell ref="B2279:G2279"/>
    <mergeCell ref="B2311:G2311"/>
    <mergeCell ref="B2281:G2281"/>
    <mergeCell ref="B2284:D2284"/>
    <mergeCell ref="B2285:G2285"/>
    <mergeCell ref="B2289:E2289"/>
    <mergeCell ref="B2313:G2313"/>
    <mergeCell ref="B2316:D2316"/>
    <mergeCell ref="B2317:G2317"/>
    <mergeCell ref="B2109:G2109"/>
    <mergeCell ref="B2112:D2112"/>
    <mergeCell ref="B2113:G2113"/>
    <mergeCell ref="B2117:E2117"/>
    <mergeCell ref="B2254:G2254"/>
    <mergeCell ref="B2256:G2256"/>
    <mergeCell ref="B2259:D2259"/>
    <mergeCell ref="B2260:G2260"/>
    <mergeCell ref="B2264:E2264"/>
    <mergeCell ref="B2252:G2252"/>
    <mergeCell ref="B2203:G2203"/>
    <mergeCell ref="B2205:G2205"/>
    <mergeCell ref="B2208:D2208"/>
    <mergeCell ref="B2209:G2209"/>
    <mergeCell ref="B2213:E2213"/>
    <mergeCell ref="B2228:G2228"/>
    <mergeCell ref="B2230:G2230"/>
    <mergeCell ref="B2233:D2233"/>
    <mergeCell ref="B2234:G2234"/>
    <mergeCell ref="B2238:E2238"/>
    <mergeCell ref="B1892:D1892"/>
    <mergeCell ref="B1922:G1922"/>
    <mergeCell ref="B2103:G2103"/>
    <mergeCell ref="B2105:G2105"/>
    <mergeCell ref="B2107:G2107"/>
    <mergeCell ref="B1842:D1842"/>
    <mergeCell ref="B1843:G1843"/>
    <mergeCell ref="B1847:E1847"/>
    <mergeCell ref="B1863:G1863"/>
    <mergeCell ref="B1865:G1865"/>
    <mergeCell ref="B1868:D1868"/>
    <mergeCell ref="B1869:G1869"/>
    <mergeCell ref="B1873:E1873"/>
    <mergeCell ref="B1888:G1888"/>
    <mergeCell ref="B2017:G2017"/>
    <mergeCell ref="B2019:G2019"/>
    <mergeCell ref="B1973:C1973"/>
    <mergeCell ref="B1924:G1924"/>
    <mergeCell ref="B1935:G1935"/>
    <mergeCell ref="B1937:C1937"/>
    <mergeCell ref="B1946:C1946"/>
    <mergeCell ref="B1809:G1809"/>
    <mergeCell ref="B1811:G1811"/>
    <mergeCell ref="B1813:G1813"/>
    <mergeCell ref="B1816:D1816"/>
    <mergeCell ref="B1817:G1817"/>
    <mergeCell ref="B1821:E1821"/>
    <mergeCell ref="B1835:G1835"/>
    <mergeCell ref="B1837:G1837"/>
    <mergeCell ref="B1839:G1839"/>
    <mergeCell ref="B1756:D1756"/>
    <mergeCell ref="B1761:E1761"/>
    <mergeCell ref="B1749:G1749"/>
    <mergeCell ref="B1778:G1778"/>
    <mergeCell ref="B1780:G1780"/>
    <mergeCell ref="B1783:D1783"/>
    <mergeCell ref="B1784:G1784"/>
    <mergeCell ref="B1788:E1788"/>
    <mergeCell ref="B1444:E1444"/>
    <mergeCell ref="B1731:I1731"/>
    <mergeCell ref="B1733:G1733"/>
    <mergeCell ref="B1737:D1737"/>
    <mergeCell ref="B1741:G1741"/>
    <mergeCell ref="B1745:D1745"/>
    <mergeCell ref="B1751:G1751"/>
    <mergeCell ref="B1753:G1753"/>
    <mergeCell ref="B1471:G1471"/>
    <mergeCell ref="B1475:G1475"/>
    <mergeCell ref="B1473:G1473"/>
    <mergeCell ref="B1481:G1481"/>
    <mergeCell ref="B1483:G1483"/>
    <mergeCell ref="B1484:G1484"/>
    <mergeCell ref="B1485:G1485"/>
    <mergeCell ref="B1410:G1410"/>
    <mergeCell ref="B1413:D1413"/>
    <mergeCell ref="B1414:G1414"/>
    <mergeCell ref="B1418:E1418"/>
    <mergeCell ref="B1434:G1434"/>
    <mergeCell ref="B1435:G1435"/>
    <mergeCell ref="B1436:G1436"/>
    <mergeCell ref="B1439:D1439"/>
    <mergeCell ref="B1440:G1440"/>
    <mergeCell ref="B1338:E1338"/>
    <mergeCell ref="B1380:G1380"/>
    <mergeCell ref="B1381:G1381"/>
    <mergeCell ref="B1382:G1382"/>
    <mergeCell ref="B1385:D1385"/>
    <mergeCell ref="B1386:G1386"/>
    <mergeCell ref="B1390:E1390"/>
    <mergeCell ref="B1408:G1408"/>
    <mergeCell ref="B1409:G1409"/>
    <mergeCell ref="B1406:G1406"/>
    <mergeCell ref="B1378:G1378"/>
    <mergeCell ref="B1365:G1365"/>
    <mergeCell ref="B1391:G1391"/>
    <mergeCell ref="B1392:G1392"/>
    <mergeCell ref="B1304:G1304"/>
    <mergeCell ref="B1307:D1307"/>
    <mergeCell ref="B1308:G1308"/>
    <mergeCell ref="B1312:E1312"/>
    <mergeCell ref="B1328:G1328"/>
    <mergeCell ref="B1329:G1329"/>
    <mergeCell ref="B1330:G1330"/>
    <mergeCell ref="B1333:D1333"/>
    <mergeCell ref="B1334:G1334"/>
    <mergeCell ref="B1274:G1274"/>
    <mergeCell ref="B1275:G1275"/>
    <mergeCell ref="B1276:G1276"/>
    <mergeCell ref="B1279:D1279"/>
    <mergeCell ref="B1280:G1280"/>
    <mergeCell ref="B1284:E1284"/>
    <mergeCell ref="B1300:G1300"/>
    <mergeCell ref="B1302:G1302"/>
    <mergeCell ref="B1303:G1303"/>
    <mergeCell ref="B1232:E1232"/>
    <mergeCell ref="B1248:G1248"/>
    <mergeCell ref="B1250:G1250"/>
    <mergeCell ref="B1249:G1249"/>
    <mergeCell ref="B1253:D1253"/>
    <mergeCell ref="B1254:G1254"/>
    <mergeCell ref="B1258:E1258"/>
    <mergeCell ref="B1200:G1200"/>
    <mergeCell ref="B1204:E1204"/>
    <mergeCell ref="B1220:G1220"/>
    <mergeCell ref="B1221:G1221"/>
    <mergeCell ref="B1222:G1222"/>
    <mergeCell ref="B1223:G1223"/>
    <mergeCell ref="B1224:G1224"/>
    <mergeCell ref="B1227:D1227"/>
    <mergeCell ref="B1228:G1228"/>
    <mergeCell ref="B1246:G1246"/>
    <mergeCell ref="B1173:D1173"/>
    <mergeCell ref="B1174:G1174"/>
    <mergeCell ref="B1178:E1178"/>
    <mergeCell ref="B1192:G1192"/>
    <mergeCell ref="B1193:G1193"/>
    <mergeCell ref="B1194:G1194"/>
    <mergeCell ref="B1195:G1195"/>
    <mergeCell ref="B1196:G1196"/>
    <mergeCell ref="B1199:D1199"/>
    <mergeCell ref="B1095:D1095"/>
    <mergeCell ref="B1096:G1096"/>
    <mergeCell ref="B1100:E1100"/>
    <mergeCell ref="B1118:G1118"/>
    <mergeCell ref="B1121:D1121"/>
    <mergeCell ref="B1126:E1126"/>
    <mergeCell ref="B1147:D1147"/>
    <mergeCell ref="B1148:G1148"/>
    <mergeCell ref="B1152:E1152"/>
    <mergeCell ref="B1143:G1143"/>
    <mergeCell ref="B1144:G1144"/>
    <mergeCell ref="B1122:G1122"/>
    <mergeCell ref="B1117:G1117"/>
    <mergeCell ref="B1140:G1140"/>
    <mergeCell ref="B1141:G1141"/>
    <mergeCell ref="B1142:G1142"/>
    <mergeCell ref="B1017:G1017"/>
    <mergeCell ref="B1022:E1022"/>
    <mergeCell ref="B1092:G1092"/>
    <mergeCell ref="B1091:G1091"/>
    <mergeCell ref="B1088:G1088"/>
    <mergeCell ref="B1090:G1090"/>
    <mergeCell ref="B1041:G1041"/>
    <mergeCell ref="B1044:D1044"/>
    <mergeCell ref="B1045:G1045"/>
    <mergeCell ref="B1049:E1049"/>
    <mergeCell ref="B1064:G1064"/>
    <mergeCell ref="B1066:G1066"/>
    <mergeCell ref="B1069:D1069"/>
    <mergeCell ref="B1070:G1070"/>
    <mergeCell ref="B1074:E1074"/>
    <mergeCell ref="B699:G699"/>
    <mergeCell ref="B702:D702"/>
    <mergeCell ref="B703:G703"/>
    <mergeCell ref="B707:E707"/>
    <mergeCell ref="B592:G592"/>
    <mergeCell ref="B594:G594"/>
    <mergeCell ref="B597:D597"/>
    <mergeCell ref="B598:G598"/>
    <mergeCell ref="B602:E602"/>
    <mergeCell ref="B649:D649"/>
    <mergeCell ref="B650:G650"/>
    <mergeCell ref="B654:D654"/>
    <mergeCell ref="B670:G670"/>
    <mergeCell ref="B671:G671"/>
    <mergeCell ref="B672:G672"/>
    <mergeCell ref="B675:D675"/>
    <mergeCell ref="B676:G676"/>
    <mergeCell ref="B680:E680"/>
    <mergeCell ref="B701:G701"/>
    <mergeCell ref="B706:G706"/>
    <mergeCell ref="B870:E870"/>
    <mergeCell ref="B886:G886"/>
    <mergeCell ref="B887:G887"/>
    <mergeCell ref="B1479:I1479"/>
    <mergeCell ref="B1476:C1476"/>
    <mergeCell ref="E1476:F1476"/>
    <mergeCell ref="B2092:G2092"/>
    <mergeCell ref="B2077:C2077"/>
    <mergeCell ref="B2090:G2090"/>
    <mergeCell ref="B2027:C2027"/>
    <mergeCell ref="B2036:C2036"/>
    <mergeCell ref="B2057:C2057"/>
    <mergeCell ref="B2052:C2052"/>
    <mergeCell ref="B2062:C2062"/>
    <mergeCell ref="B2025:G2025"/>
    <mergeCell ref="B1776:G1776"/>
    <mergeCell ref="B1777:G1777"/>
    <mergeCell ref="B1861:G1861"/>
    <mergeCell ref="B1862:G1862"/>
    <mergeCell ref="B2023:I2023"/>
    <mergeCell ref="B943:G943"/>
    <mergeCell ref="B891:D891"/>
    <mergeCell ref="B892:G892"/>
    <mergeCell ref="B896:E896"/>
    <mergeCell ref="B861:G861"/>
    <mergeCell ref="B849:E849"/>
    <mergeCell ref="B854:E854"/>
    <mergeCell ref="B752:G752"/>
    <mergeCell ref="B774:G774"/>
    <mergeCell ref="B777:G777"/>
    <mergeCell ref="B786:E786"/>
    <mergeCell ref="B782:G782"/>
    <mergeCell ref="B866:G866"/>
    <mergeCell ref="B833:G833"/>
    <mergeCell ref="B834:G834"/>
    <mergeCell ref="B835:G835"/>
    <mergeCell ref="B838:D838"/>
    <mergeCell ref="B839:G839"/>
    <mergeCell ref="B843:E843"/>
    <mergeCell ref="B860:G860"/>
    <mergeCell ref="B862:G862"/>
    <mergeCell ref="B865:D865"/>
    <mergeCell ref="B850:G850"/>
    <mergeCell ref="B855:G855"/>
    <mergeCell ref="B858:G858"/>
    <mergeCell ref="B510:G510"/>
    <mergeCell ref="B479:G479"/>
    <mergeCell ref="B536:G536"/>
    <mergeCell ref="B495:E495"/>
    <mergeCell ref="B514:G514"/>
    <mergeCell ref="B517:D517"/>
    <mergeCell ref="B518:G518"/>
    <mergeCell ref="B522:D522"/>
    <mergeCell ref="B538:G538"/>
    <mergeCell ref="B24:G24"/>
    <mergeCell ref="B28:G28"/>
    <mergeCell ref="B19:G19"/>
    <mergeCell ref="B20:G20"/>
    <mergeCell ref="B21:G21"/>
    <mergeCell ref="B22:G22"/>
    <mergeCell ref="B25:G25"/>
    <mergeCell ref="B29:G29"/>
    <mergeCell ref="B30:G30"/>
    <mergeCell ref="B23:G23"/>
    <mergeCell ref="E1:I1"/>
    <mergeCell ref="E2:I2"/>
    <mergeCell ref="E3:I3"/>
    <mergeCell ref="A4:I4"/>
    <mergeCell ref="A8:I8"/>
    <mergeCell ref="B9:G9"/>
    <mergeCell ref="A10:I10"/>
    <mergeCell ref="B39:G39"/>
    <mergeCell ref="B40:G40"/>
    <mergeCell ref="B37:G37"/>
    <mergeCell ref="B38:G38"/>
    <mergeCell ref="B11:G11"/>
    <mergeCell ref="B13:G13"/>
    <mergeCell ref="B12:G12"/>
    <mergeCell ref="B14:G14"/>
    <mergeCell ref="B31:G31"/>
    <mergeCell ref="B32:G32"/>
    <mergeCell ref="B26:G26"/>
    <mergeCell ref="B27:G27"/>
    <mergeCell ref="B16:G16"/>
    <mergeCell ref="B18:G18"/>
    <mergeCell ref="B15:G15"/>
    <mergeCell ref="B17:G17"/>
    <mergeCell ref="B33:G33"/>
    <mergeCell ref="B35:G35"/>
    <mergeCell ref="B36:G36"/>
    <mergeCell ref="B221:C223"/>
    <mergeCell ref="B224:C225"/>
    <mergeCell ref="B226:C226"/>
    <mergeCell ref="B227:C227"/>
    <mergeCell ref="B228:C228"/>
    <mergeCell ref="B230:F230"/>
    <mergeCell ref="B234:C234"/>
    <mergeCell ref="B42:G42"/>
    <mergeCell ref="B43:G43"/>
    <mergeCell ref="B56:I56"/>
    <mergeCell ref="B187:G187"/>
    <mergeCell ref="B189:G189"/>
    <mergeCell ref="B190:G190"/>
    <mergeCell ref="B218:G218"/>
    <mergeCell ref="B219:G219"/>
    <mergeCell ref="B41:G41"/>
    <mergeCell ref="B58:G58"/>
    <mergeCell ref="B63:D63"/>
    <mergeCell ref="B64:G64"/>
    <mergeCell ref="B68:D68"/>
    <mergeCell ref="B165:G165"/>
    <mergeCell ref="B2097:G2097"/>
    <mergeCell ref="B2098:G2098"/>
    <mergeCell ref="B1757:G1757"/>
    <mergeCell ref="B2096:I2096"/>
    <mergeCell ref="B458:G458"/>
    <mergeCell ref="B236:D236"/>
    <mergeCell ref="B241:D241"/>
    <mergeCell ref="B261:G261"/>
    <mergeCell ref="B262:G262"/>
    <mergeCell ref="B263:G263"/>
    <mergeCell ref="B274:D274"/>
    <mergeCell ref="E274:G274"/>
    <mergeCell ref="B403:G403"/>
    <mergeCell ref="B405:G405"/>
    <mergeCell ref="B434:G434"/>
    <mergeCell ref="B276:D276"/>
    <mergeCell ref="B278:D278"/>
    <mergeCell ref="B279:G279"/>
    <mergeCell ref="B283:D283"/>
    <mergeCell ref="B471:G471"/>
    <mergeCell ref="B1272:G1272"/>
    <mergeCell ref="B1326:G1326"/>
    <mergeCell ref="B1352:G1352"/>
    <mergeCell ref="B1432:G1432"/>
    <mergeCell ref="B725:G725"/>
    <mergeCell ref="B831:G831"/>
    <mergeCell ref="B803:G803"/>
    <mergeCell ref="B805:G805"/>
    <mergeCell ref="B806:G806"/>
    <mergeCell ref="B810:G810"/>
    <mergeCell ref="B814:G814"/>
    <mergeCell ref="B722:G722"/>
    <mergeCell ref="B739:C739"/>
    <mergeCell ref="B748:G748"/>
    <mergeCell ref="B751:G751"/>
    <mergeCell ref="B724:G724"/>
    <mergeCell ref="B726:G726"/>
    <mergeCell ref="B729:D729"/>
    <mergeCell ref="B730:G730"/>
    <mergeCell ref="B734:E734"/>
    <mergeCell ref="B755:D755"/>
    <mergeCell ref="B756:G756"/>
    <mergeCell ref="B760:E760"/>
    <mergeCell ref="B750:G750"/>
    <mergeCell ref="B884:G884"/>
    <mergeCell ref="B1114:G1114"/>
    <mergeCell ref="B1116:G1116"/>
    <mergeCell ref="B1040:G1040"/>
    <mergeCell ref="B1007:G1007"/>
    <mergeCell ref="B978:G978"/>
    <mergeCell ref="B979:G979"/>
    <mergeCell ref="B986:G986"/>
    <mergeCell ref="B936:G936"/>
    <mergeCell ref="B940:G940"/>
    <mergeCell ref="B912:G912"/>
    <mergeCell ref="B983:G983"/>
    <mergeCell ref="B918:G918"/>
    <mergeCell ref="B910:G910"/>
    <mergeCell ref="B915:G915"/>
    <mergeCell ref="B888:G888"/>
    <mergeCell ref="B1009:G1009"/>
    <mergeCell ref="B1039:G1039"/>
    <mergeCell ref="B1011:G1011"/>
    <mergeCell ref="B1012:G1012"/>
    <mergeCell ref="B1037:G1037"/>
    <mergeCell ref="B1008:G1008"/>
    <mergeCell ref="B1013:G1013"/>
    <mergeCell ref="B1016:D1016"/>
    <mergeCell ref="B1166:G1166"/>
    <mergeCell ref="B1167:G1167"/>
    <mergeCell ref="B1168:G1168"/>
    <mergeCell ref="B1169:G1169"/>
    <mergeCell ref="B1170:G1170"/>
    <mergeCell ref="B60:G60"/>
    <mergeCell ref="B82:G82"/>
    <mergeCell ref="B84:G84"/>
    <mergeCell ref="B87:D87"/>
    <mergeCell ref="B88:G88"/>
    <mergeCell ref="B563:G563"/>
    <mergeCell ref="B695:G695"/>
    <mergeCell ref="B697:G697"/>
    <mergeCell ref="B698:G698"/>
    <mergeCell ref="B642:G642"/>
    <mergeCell ref="B668:G668"/>
    <mergeCell ref="B669:G669"/>
    <mergeCell ref="B566:G566"/>
    <mergeCell ref="B567:G567"/>
    <mergeCell ref="B593:G593"/>
    <mergeCell ref="B624:G624"/>
    <mergeCell ref="B628:D628"/>
    <mergeCell ref="B644:G644"/>
    <mergeCell ref="B646:G646"/>
    <mergeCell ref="B107:G107"/>
    <mergeCell ref="B109:G109"/>
    <mergeCell ref="B112:D112"/>
    <mergeCell ref="B113:G113"/>
    <mergeCell ref="B117:E117"/>
    <mergeCell ref="B92:E92"/>
    <mergeCell ref="B130:G130"/>
    <mergeCell ref="B169:G169"/>
    <mergeCell ref="B173:E173"/>
    <mergeCell ref="B132:G132"/>
    <mergeCell ref="B135:D135"/>
    <mergeCell ref="B136:G136"/>
    <mergeCell ref="B140:E140"/>
    <mergeCell ref="B155:G155"/>
    <mergeCell ref="B159:D159"/>
    <mergeCell ref="B163:G163"/>
    <mergeCell ref="B168:D168"/>
    <mergeCell ref="B191:G191"/>
    <mergeCell ref="B194:D194"/>
    <mergeCell ref="B195:G195"/>
    <mergeCell ref="B199:E199"/>
    <mergeCell ref="B210:G210"/>
    <mergeCell ref="B214:D214"/>
    <mergeCell ref="B491:G491"/>
    <mergeCell ref="B484:C484"/>
    <mergeCell ref="B485:G485"/>
    <mergeCell ref="B460:G460"/>
    <mergeCell ref="B461:G461"/>
    <mergeCell ref="B462:G462"/>
    <mergeCell ref="B465:D465"/>
    <mergeCell ref="B466:G466"/>
    <mergeCell ref="B470:E470"/>
    <mergeCell ref="B487:G487"/>
    <mergeCell ref="B490:D490"/>
    <mergeCell ref="B265:G265"/>
    <mergeCell ref="B268:D268"/>
    <mergeCell ref="B269:G269"/>
    <mergeCell ref="B273:E273"/>
    <mergeCell ref="B549:E549"/>
    <mergeCell ref="B512:G512"/>
    <mergeCell ref="B565:G565"/>
    <mergeCell ref="B570:D570"/>
    <mergeCell ref="B571:G571"/>
    <mergeCell ref="B575:E575"/>
    <mergeCell ref="B618:G618"/>
    <mergeCell ref="B620:G620"/>
    <mergeCell ref="B623:D623"/>
    <mergeCell ref="B616:G616"/>
    <mergeCell ref="B540:G540"/>
    <mergeCell ref="B543:D543"/>
    <mergeCell ref="B544:G544"/>
    <mergeCell ref="B539:G539"/>
    <mergeCell ref="B590:G590"/>
    <mergeCell ref="B1488:D1488"/>
    <mergeCell ref="B1489:G1489"/>
    <mergeCell ref="B1493:E1493"/>
    <mergeCell ref="B1507:G1507"/>
    <mergeCell ref="B1511:D1511"/>
    <mergeCell ref="B1515:G1515"/>
    <mergeCell ref="B1519:D1519"/>
    <mergeCell ref="B1523:G1523"/>
    <mergeCell ref="B1527:D1527"/>
    <mergeCell ref="B1531:G1531"/>
    <mergeCell ref="B1533:G1533"/>
    <mergeCell ref="B1536:D1536"/>
    <mergeCell ref="B1537:G1537"/>
    <mergeCell ref="B1541:E1541"/>
    <mergeCell ref="B1555:G1555"/>
    <mergeCell ref="B1557:G1557"/>
    <mergeCell ref="B1558:G1558"/>
    <mergeCell ref="B1559:G1559"/>
    <mergeCell ref="B1562:D1562"/>
    <mergeCell ref="B1563:G1563"/>
    <mergeCell ref="B1567:E1567"/>
    <mergeCell ref="B1581:G1581"/>
    <mergeCell ref="B1583:G1583"/>
    <mergeCell ref="B1584:G1584"/>
    <mergeCell ref="B1585:G1585"/>
    <mergeCell ref="B1590:D1590"/>
    <mergeCell ref="B1591:G1591"/>
    <mergeCell ref="B1642:D1642"/>
    <mergeCell ref="B1643:G1643"/>
    <mergeCell ref="B1647:E1647"/>
    <mergeCell ref="B1661:G1661"/>
    <mergeCell ref="B1665:D1665"/>
    <mergeCell ref="B1595:E1595"/>
    <mergeCell ref="B1609:G1609"/>
    <mergeCell ref="B1610:G1610"/>
    <mergeCell ref="B1611:G1611"/>
    <mergeCell ref="B1612:G1612"/>
    <mergeCell ref="B1613:G1613"/>
    <mergeCell ref="B1616:D1616"/>
    <mergeCell ref="B1617:G1617"/>
    <mergeCell ref="B1621:E1621"/>
    <mergeCell ref="B1699:G1699"/>
    <mergeCell ref="B1702:D1702"/>
    <mergeCell ref="B1703:G1703"/>
    <mergeCell ref="B1707:E1707"/>
    <mergeCell ref="B285:G285"/>
    <mergeCell ref="B287:G287"/>
    <mergeCell ref="B289:G289"/>
    <mergeCell ref="B292:D292"/>
    <mergeCell ref="B293:G293"/>
    <mergeCell ref="B297:E297"/>
    <mergeCell ref="B1695:G1695"/>
    <mergeCell ref="B1696:G1696"/>
    <mergeCell ref="B1697:G1697"/>
    <mergeCell ref="B1698:G1698"/>
    <mergeCell ref="B1669:G1669"/>
    <mergeCell ref="B1671:G1671"/>
    <mergeCell ref="B1673:G1673"/>
    <mergeCell ref="B1676:D1676"/>
    <mergeCell ref="B1677:G1677"/>
    <mergeCell ref="B1681:E1681"/>
    <mergeCell ref="B1635:G1635"/>
    <mergeCell ref="B1637:G1637"/>
    <mergeCell ref="B1638:G1638"/>
    <mergeCell ref="B1639:G1639"/>
  </mergeCells>
  <pageMargins left="0.51180555555555496" right="0.51180555555555496" top="0.78749999999999998" bottom="0.78749999999999998" header="0.51180555555555496" footer="0.51180555555555496"/>
  <pageSetup paperSize="9" scale="58" firstPageNumber="0" fitToHeight="0" orientation="portrait" verticalDpi="300" r:id="rId1"/>
  <rowBreaks count="1" manualBreakCount="1">
    <brk id="1456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452</TotalTime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16° MEDIÇÃO MEMORIAL</vt:lpstr>
      <vt:lpstr>'16° MEDIÇÃO MEMORIAL'!Area_de_impressao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Jessica Helena Bicudo Batistela</dc:creator>
  <dc:description/>
  <cp:lastModifiedBy>Lucas Vaz de Lima</cp:lastModifiedBy>
  <cp:revision>4</cp:revision>
  <cp:lastPrinted>2022-04-27T12:03:45Z</cp:lastPrinted>
  <dcterms:created xsi:type="dcterms:W3CDTF">2020-12-29T13:12:15Z</dcterms:created>
  <dcterms:modified xsi:type="dcterms:W3CDTF">2022-05-02T17:38:54Z</dcterms:modified>
  <dc:language>pt-BR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16.0300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